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C:\Users\ACER\Downloads\"/>
    </mc:Choice>
  </mc:AlternateContent>
  <xr:revisionPtr revIDLastSave="0" documentId="13_ncr:1_{E0CAECA6-2E21-481E-954B-E57FF1691797}" xr6:coauthVersionLast="47" xr6:coauthVersionMax="47" xr10:uidLastSave="{00000000-0000-0000-0000-000000000000}"/>
  <bookViews>
    <workbookView xWindow="-120" yWindow="-120" windowWidth="20730" windowHeight="11040" activeTab="1" xr2:uid="{00000000-000D-0000-FFFF-FFFF00000000}"/>
  </bookViews>
  <sheets>
    <sheet name="Table 1" sheetId="1" r:id="rId1"/>
    <sheet name="Sheet2" sheetId="5" r:id="rId2"/>
    <sheet name="kode" sheetId="4" r:id="rId3"/>
    <sheet name="tabel data" sheetId="7" r:id="rId4"/>
    <sheet name="metadata" sheetId="9" r:id="rId5"/>
  </sheet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5" l="1"/>
  <c r="P3" i="5"/>
  <c r="P4" i="5"/>
  <c r="P5" i="5"/>
  <c r="P6" i="5"/>
  <c r="P7" i="5"/>
  <c r="P8" i="5"/>
  <c r="P9" i="5"/>
  <c r="P10" i="5"/>
  <c r="P11" i="5"/>
  <c r="P12" i="5"/>
  <c r="P13" i="5"/>
  <c r="P14" i="5"/>
  <c r="P15" i="5"/>
  <c r="P16" i="5"/>
  <c r="P17" i="5"/>
  <c r="D11" i="5"/>
  <c r="D2" i="5"/>
  <c r="D3" i="5"/>
  <c r="D4" i="5"/>
  <c r="D5" i="5"/>
  <c r="D6" i="5"/>
  <c r="D7" i="5"/>
  <c r="D8" i="5"/>
  <c r="D9" i="5"/>
  <c r="D10" i="5"/>
  <c r="D12" i="5"/>
  <c r="D13" i="5"/>
  <c r="D14" i="5"/>
  <c r="D15" i="5"/>
  <c r="D16" i="5"/>
  <c r="D17" i="5"/>
  <c r="E2" i="5"/>
  <c r="I2" i="5" s="1"/>
  <c r="H2" i="5" s="1"/>
  <c r="E3" i="5"/>
  <c r="I3" i="5" s="1"/>
  <c r="H3" i="5" s="1"/>
  <c r="E4" i="5"/>
  <c r="I4" i="5" s="1"/>
  <c r="H4" i="5" s="1"/>
  <c r="E5" i="5"/>
  <c r="I5" i="5" s="1"/>
  <c r="H5" i="5" s="1"/>
  <c r="E6" i="5"/>
  <c r="I6" i="5" s="1"/>
  <c r="H6" i="5" s="1"/>
  <c r="E7" i="5"/>
  <c r="I7" i="5" s="1"/>
  <c r="H7" i="5" s="1"/>
  <c r="E8" i="5"/>
  <c r="I8" i="5" s="1"/>
  <c r="H8" i="5" s="1"/>
  <c r="E9" i="5"/>
  <c r="I9" i="5" s="1"/>
  <c r="H9" i="5" s="1"/>
  <c r="E10" i="5"/>
  <c r="I10" i="5" s="1"/>
  <c r="H10" i="5" s="1"/>
  <c r="E11" i="5"/>
  <c r="I11" i="5" s="1"/>
  <c r="H11" i="5" s="1"/>
  <c r="E12" i="5"/>
  <c r="I12" i="5" s="1"/>
  <c r="H12" i="5" s="1"/>
  <c r="E13" i="5"/>
  <c r="I13" i="5" s="1"/>
  <c r="H13" i="5" s="1"/>
  <c r="E14" i="5"/>
  <c r="I14" i="5" s="1"/>
  <c r="H14" i="5" s="1"/>
  <c r="E15" i="5"/>
  <c r="I15" i="5" s="1"/>
  <c r="H15" i="5" s="1"/>
  <c r="E16" i="5"/>
  <c r="I16" i="5" s="1"/>
  <c r="H16" i="5" s="1"/>
  <c r="E17" i="5"/>
  <c r="I17" i="5" s="1"/>
  <c r="H17" i="5" s="1"/>
  <c r="K13" i="5" l="1"/>
  <c r="J13" i="5" s="1"/>
  <c r="K5" i="5"/>
  <c r="J5" i="5" s="1"/>
  <c r="K16" i="5"/>
  <c r="J16" i="5" s="1"/>
  <c r="K12" i="5"/>
  <c r="J12" i="5" s="1"/>
  <c r="K8" i="5"/>
  <c r="J8" i="5" s="1"/>
  <c r="K4" i="5"/>
  <c r="J4" i="5" s="1"/>
  <c r="K9" i="5"/>
  <c r="J9" i="5" s="1"/>
  <c r="K15" i="5"/>
  <c r="J15" i="5" s="1"/>
  <c r="K11" i="5"/>
  <c r="J11" i="5" s="1"/>
  <c r="K7" i="5"/>
  <c r="J7" i="5" s="1"/>
  <c r="K3" i="5"/>
  <c r="J3" i="5" s="1"/>
  <c r="K17" i="5"/>
  <c r="J17" i="5" s="1"/>
  <c r="K14" i="5"/>
  <c r="J14" i="5" s="1"/>
  <c r="K10" i="5"/>
  <c r="J10" i="5" s="1"/>
  <c r="K6" i="5"/>
  <c r="J6" i="5" s="1"/>
  <c r="K2" i="5"/>
  <c r="J2" i="5" s="1"/>
  <c r="G17" i="5"/>
  <c r="G13" i="5"/>
  <c r="G9" i="5"/>
  <c r="G5" i="5"/>
  <c r="G16" i="5"/>
  <c r="G12" i="5"/>
  <c r="G8" i="5"/>
  <c r="G4" i="5"/>
  <c r="G15" i="5"/>
  <c r="G11" i="5"/>
  <c r="G7" i="5"/>
  <c r="G3" i="5"/>
  <c r="G14" i="5"/>
  <c r="G10" i="5"/>
  <c r="G6" i="5"/>
  <c r="G2" i="5"/>
</calcChain>
</file>

<file path=xl/sharedStrings.xml><?xml version="1.0" encoding="utf-8"?>
<sst xmlns="http://schemas.openxmlformats.org/spreadsheetml/2006/main" count="378" uniqueCount="153">
  <si>
    <t>Parang Nabur</t>
  </si>
  <si>
    <t>Timbangan Gantung (Dacin)</t>
  </si>
  <si>
    <t>Brankas Besi Haji Sjoekoer</t>
  </si>
  <si>
    <t>Alat Serpih Batu Goa Debu</t>
  </si>
  <si>
    <t>Piring Keramik Warna Hijau Celadon Motif Lundang Lundang Dan Bunga Teratatai</t>
  </si>
  <si>
    <t>Piring Keramik Warna Hijau Celadon Motif Hias Suluran dan Naga Lung</t>
  </si>
  <si>
    <t>Piring Keramik Warna Biru Celadon Motif Hias Suluran dan Naga Lung</t>
  </si>
  <si>
    <t>Rumah Haji Sjoekoer</t>
  </si>
  <si>
    <t>Rumah Batu Muara Ninian</t>
  </si>
  <si>
    <t>Mesjid Syuhada</t>
  </si>
  <si>
    <t>Rumah Palimasan Desa Riwa</t>
  </si>
  <si>
    <t>Rumah Banjar Bubungan Tinggi</t>
  </si>
  <si>
    <t>Jembatan Belanda</t>
  </si>
  <si>
    <t>Makam Datu Kandang Haji</t>
  </si>
  <si>
    <t>Sumur Minyak 1 Kelurahan Paringin Timur</t>
  </si>
  <si>
    <t>Benteng Tundakan</t>
  </si>
  <si>
    <t>Desa</t>
  </si>
  <si>
    <t>Simpang Tiga</t>
  </si>
  <si>
    <t>Lampihong</t>
  </si>
  <si>
    <t>Batu Piring</t>
  </si>
  <si>
    <t>Teluk Bayur</t>
  </si>
  <si>
    <t>Muara Ninian</t>
  </si>
  <si>
    <t>Hujan Mas</t>
  </si>
  <si>
    <t>Riwa</t>
  </si>
  <si>
    <t>Tarangan</t>
  </si>
  <si>
    <t>Hilir Pasar</t>
  </si>
  <si>
    <t>Paringin Timur</t>
  </si>
  <si>
    <t>Tundakan</t>
  </si>
  <si>
    <t>Kecamatan</t>
  </si>
  <si>
    <t>Paringin</t>
  </si>
  <si>
    <t>Juai</t>
  </si>
  <si>
    <t>Paringin Selatan</t>
  </si>
  <si>
    <t>Awayan</t>
  </si>
  <si>
    <t>Batu Mandi</t>
  </si>
  <si>
    <t>Nama Cagar Budaya</t>
  </si>
  <si>
    <t>Jenis</t>
  </si>
  <si>
    <t>Senjata</t>
  </si>
  <si>
    <t>Alat</t>
  </si>
  <si>
    <t>Jembatan</t>
  </si>
  <si>
    <t>Peralatan Rumah Tangga</t>
  </si>
  <si>
    <t>Tempat Tinggal</t>
  </si>
  <si>
    <t>Tempat Ibadah</t>
  </si>
  <si>
    <t>Sumur</t>
  </si>
  <si>
    <t>Makam</t>
  </si>
  <si>
    <t>Tanah</t>
  </si>
  <si>
    <t>Kategori</t>
  </si>
  <si>
    <t>Periodisasi</t>
  </si>
  <si>
    <t>Benda</t>
  </si>
  <si>
    <t>Struktur</t>
  </si>
  <si>
    <t>Bangunan</t>
  </si>
  <si>
    <t>Situs</t>
  </si>
  <si>
    <t>Kolonial</t>
  </si>
  <si>
    <t>Prasejarah</t>
  </si>
  <si>
    <t>Islam</t>
  </si>
  <si>
    <t>Tahun</t>
  </si>
  <si>
    <t>Abad 19</t>
  </si>
  <si>
    <t>Abad 20</t>
  </si>
  <si>
    <t>4000 SM</t>
  </si>
  <si>
    <t>1359 H</t>
  </si>
  <si>
    <t>Abad 15</t>
  </si>
  <si>
    <t>Abad 17</t>
  </si>
  <si>
    <t>Kode Desa</t>
  </si>
  <si>
    <t>63.11.05.2011</t>
  </si>
  <si>
    <t>63.11.05.2022</t>
  </si>
  <si>
    <t>63.11.07.2016</t>
  </si>
  <si>
    <t>63.11.06.2022</t>
  </si>
  <si>
    <t>63.11.06.1019</t>
  </si>
  <si>
    <t>63.11.01.2010</t>
  </si>
  <si>
    <t>63.11.01.2001</t>
  </si>
  <si>
    <t>63.11.04.2006</t>
  </si>
  <si>
    <t>63.11.03.2010</t>
  </si>
  <si>
    <t>Kode Kecamtan</t>
  </si>
  <si>
    <t>Kabupaten</t>
  </si>
  <si>
    <t>Kode Kabupaten</t>
  </si>
  <si>
    <t>Provinsi</t>
  </si>
  <si>
    <t>Kode Prov</t>
  </si>
  <si>
    <t>Satuan</t>
  </si>
  <si>
    <t>Kode Satuan desa/kel</t>
  </si>
  <si>
    <t>Desa/Kelurahan</t>
  </si>
  <si>
    <t>Kelurahan</t>
  </si>
  <si>
    <t>Desa Adat</t>
  </si>
  <si>
    <t>Kode Satuan Desa / Kelurahan</t>
  </si>
  <si>
    <t>Column Labels</t>
  </si>
  <si>
    <t>Count of Nama Cagar Budaya</t>
  </si>
  <si>
    <t xml:space="preserve">Jumlah </t>
  </si>
  <si>
    <t>Tabel 1</t>
  </si>
  <si>
    <t>Sumber : Dinas Pendidikan dan Kebudayaan Kab. Balangan, Buku Cagar Budaya Kabupaten Balangan ( Kekayaan Sejarah dan warisan Budaya ) Tahun 2024</t>
  </si>
  <si>
    <t>Jumlah</t>
  </si>
  <si>
    <t>Tabel 2</t>
  </si>
  <si>
    <t>Jumlah Cagar Budaya Berdasarkan Periodesasi Menurut Kecamatan di Kabupaten Balangan Tahun 2024</t>
  </si>
  <si>
    <t>Jumlah Cagar Budaya Berdasarkan Jenis Menurut Kecamatan di Kabupaten Balangan Tahun 2024</t>
  </si>
  <si>
    <t>Jenis/Kecamatan</t>
  </si>
  <si>
    <t>Tabel 3</t>
  </si>
  <si>
    <t xml:space="preserve">Rumah Palimasan </t>
  </si>
  <si>
    <t>Tabel 4</t>
  </si>
  <si>
    <t>63.11.07.1001</t>
  </si>
  <si>
    <t>Row Labels</t>
  </si>
  <si>
    <t>Grand Total</t>
  </si>
  <si>
    <t>A</t>
  </si>
  <si>
    <t>B</t>
  </si>
  <si>
    <t>Abad</t>
  </si>
  <si>
    <t>Abad 14</t>
  </si>
  <si>
    <t>No</t>
  </si>
  <si>
    <t>Variabel</t>
  </si>
  <si>
    <t>Alias</t>
  </si>
  <si>
    <t xml:space="preserve">Definisi </t>
  </si>
  <si>
    <t>Referensi</t>
  </si>
  <si>
    <t>Bentuk Isian</t>
  </si>
  <si>
    <t>Tipe Data</t>
  </si>
  <si>
    <t>Cagar Budaya</t>
  </si>
  <si>
    <t>Abad 40 SM</t>
  </si>
  <si>
    <t>Cagar Budaya adalah warisan budaya bersifat kebendaan di darat dan/atau di air yang perlu dilestarikan keberadaannya karena memiliki nilai penting bagi sejarah, ilmu pengetahuan, pendidikan, agama, dan/atau kebudayaan melalui proses penetapan</t>
  </si>
  <si>
    <t>Peraturan Pemerintah Nomor 1 Tahun 2022 Tentang Register Nasional Dan Pelestarian Cagar Budaya Pasal 1 Ayat 1</t>
  </si>
  <si>
    <t>Kategorik</t>
  </si>
  <si>
    <t>Kecamatan atau yang disebut dengan nama lain yang selanjutnya disebut kecamatan adalah bagian wilayah dari daerah kabupaten/kota yang dipimpin oleh camat.</t>
  </si>
  <si>
    <t>Permendagri Nomor 58 Tahun 2021 Tentang Kode, Data Wilayah Administrasi Pemerintahan, Dan Pulau  Pasal 1 ayat 4 yang lampirannya diperbaharui dengan Keputusan Menteri Dalam Negeri Nomor 300.2.2 -2138 Tahun 2025 tentang Pemberian dan Pemutakhiran Kode, Data Wilayah Administrasi Pemerintahan, dan Pulau</t>
  </si>
  <si>
    <t xml:space="preserve">Kode dan nama </t>
  </si>
  <si>
    <t>Jumlah Cagar Budaya Berdasarkan Bentuk Menurut Kecamatan di Kabupaten Balangan Tahun 2024</t>
  </si>
  <si>
    <t>Bangunan Cagar Budaya</t>
  </si>
  <si>
    <t>Bangunan Cagar Budaya adalah susunan binaan yang terbuat dari benda alam atau benda buatan manusia untuk memenuhi kebutuhan ruang berdinding dan/atau tidak berdinding, dan beratap.</t>
  </si>
  <si>
    <t>Peraturan Pemerintah Nomor I Tahun 2022 Tentang Register Nasional Dan Pelestarian Cagar Budaya Pasal 1 ayat 3</t>
  </si>
  <si>
    <t>Struktur Cagar Budaya</t>
  </si>
  <si>
    <t xml:space="preserve"> Struktur Cagar Budaya adalah susunan binaan yang terbuat dari benda alam dan/atau benda buatan manusia untuk memenuhi kebutuhan ruang kegiatan yang menyatu dengan alam, sarana, dan prasarana untuk menampung kebutuhan manusia.</t>
  </si>
  <si>
    <t>Peraturan Pemerintah Nomor I Tahun 2022 Tentang Register Nasional Dan Pelestarian Cagar Budaya Pasal 1 ayat 4</t>
  </si>
  <si>
    <t>Situs Cagar Budaya</t>
  </si>
  <si>
    <t>Situs Cagar Budaya adalah lokasi yang berada di darat dan/atau di air yang mengandung Benda Cagar Budaya, Bangunan Cagar Budaya, dan/atau Struktur Cagar Budaya sebagai hasil kegiatan manusia atau bukti kejadian pada masa lalu</t>
  </si>
  <si>
    <t>Peraturan Pemerintah Nomor I Tahun 2022 Tentang Register Nasional Dan Pelestarian Cagar Budaya Pasal 1 ayat 5</t>
  </si>
  <si>
    <t>Kawasan Cagar Budaya</t>
  </si>
  <si>
    <t>Kawasan Cagar Budaya adalah satuan ruang geografis yang memiliki dua Situs Cagar Budaya atau lebih yang letaknya berdekatan dan/atau memperlihatkan ciri tata ruang yang khas</t>
  </si>
  <si>
    <t>Peraturan Pemerintah Nomor I Tahun 2022 Tentang Register Nasional Dan Pelestarian Cagar Budaya Pasal 1 ayat 6</t>
  </si>
  <si>
    <t>Kepemilikan</t>
  </si>
  <si>
    <t>Kepemilikan adalah hak terkuat dan terpenuh terhadap Cagar Budaya dengan tetap memperhatikan fungsi sosial dan kewajiban untuk melestarikannya</t>
  </si>
  <si>
    <t>Peraturan Pemerintah Nomor I Tahun 2022 Tentang Register Nasional Dan Pelestarian Cagar Budaya Pasal 1 ayat 8</t>
  </si>
  <si>
    <t>1 = Dikuasai oleh Negara;</t>
  </si>
  <si>
    <t>Dikuasai oleh negara</t>
  </si>
  <si>
    <t>Dikuasai oleh Negara</t>
  </si>
  <si>
    <t>Dikuasai oleh Negara adalah kewenangan tertinggi yang dimiliki oleh negara dalam menyelenggarakan pengaturan perbuatan hukum berkenaan dengan pelestarian Cagar Budaya</t>
  </si>
  <si>
    <t>Peraturan Pemerintah Nomor I Tahun 2022 Tentang Register Nasional Dan Pelestarian Cagar Budaya Pasal 1 ayat 9</t>
  </si>
  <si>
    <t>Penetapan</t>
  </si>
  <si>
    <t>Penetapan adalah pemberian status Cagar Budaya terhadap benda, bangunan, struktur, lokasi, atau satuan ruang geografis yang dilakukan oleh pemerintah daerah kabupaten/kota berdasarkan rekomendasi tim ahli Cagar Budaya.</t>
  </si>
  <si>
    <t>Peraturan Pemerintah Nomor I Tahun 2022 Tentang Register Nasional Dan Pelestarian Cagar Budaya Pasal 1 ayat 14</t>
  </si>
  <si>
    <t>Kode</t>
  </si>
  <si>
    <t>Kode Wilayah Administrasi Pemerintahan dan Pulau</t>
  </si>
  <si>
    <t>Kode Wilayah Administrasi Pemerintahan dan Pulau yang selanjutnya disebut Kode adalah identitas wilayah administrasi pemerintahan, berupa angka yang merepresentasikan wilayah administrasi pemerintahan provinsi, kabupaten/kota, kecamatan atau yang disebut dengan nama lain, desa atau yang disebut dengan nama lain dan kelurahan serta pulau seluruh Indonesia.</t>
  </si>
  <si>
    <t>Permendagri Nomor 58 Tahun 2021 Tentang Kode, Data Wilayah Administrasi Pemerintahan, Dan Pulau  Pasal 1 ayat 1 yang lampirannya diperbaharui dengan Keputusan Menteri Dalam Negeri Nomor 300.2.2 -2138 Tahun 2025 tentang Pemberian dan Pemutakhiran Kode, Data Wilayah Administrasi Pemerintahan, dan Pulau</t>
  </si>
  <si>
    <t>Kode wilayah terdiri dari 10 digit
Digit 1 : Pulau/Kepulauan (Kalimantan = 6 )
Digit 2 : Nomor Urut Provinsi (Kalsel = 3)
Digit 3 dan 4 : Kabupaten/Kota
Digit 5 dan 6 : Kecamatan
Digit 7 : 1 = Kelurahan; 2 = Desa; 3 = Desa Adat
Digit 8-10 = Nomor urut Desa/Kelurahan</t>
  </si>
  <si>
    <t>Kecamatan atau yang disebut dengan nama lain yang selanjutnya disebut kecamatan adalah bagian wilayah dari daerah kabupaten/kota yang dipimpin oleh camat. Merupakan kecamatan lokasi keberadaan/tempat penyimpanan cagar budaya</t>
  </si>
  <si>
    <t>kelurahan</t>
  </si>
  <si>
    <t xml:space="preserve">Kelurahan atau yang disebut dengan nama lain yang selanjutnya disebut kelurahan adalah bagian dari wilayah Kecamatan sebagai perangkat Kecamatan. Merupakan kelurahan lokasi keberadaan/tempat penyimpanan cagar budaya
</t>
  </si>
  <si>
    <t>Permendagri Nomor 58 Tahun 2021 Tentang Kode, Data Wilayah Administrasi Pemerintahan, Dan Pulau  Pasal 1 ayat 5 yang lampirannya diperbaharui dengan Keputusan Menteri Dalam Negeri Nomor 300.2.2 -2138 Tahun 2025 tentang Pemberian dan Pemutakhiran Kode, Data Wilayah Administrasi Pemerintahan, dan Pulau</t>
  </si>
  <si>
    <t>Desa adalah desa dan desa adat atau yang disebut dengan nama lain yang selanjutnya disebut Desa adalah kesatuan masyarakat hukum yang memiliki batas wilayah yang berwenang untuk mengatur dan mengurus urusan pemerintahan, kepentingan masyarakat setempat berdasarkan prakarsa masyarakat, hak asal usul, dan/atau hak tradisional yang diakui dan dihormati dalam sistem pemerintahan Negara Kesatuan Republik Indonesia. Merupakan Desa lokasi keberadaan/tempat penyimpanan cagar budaya</t>
  </si>
  <si>
    <t>Permendagri Nomor 58 Tahun 2021 Tentang Kode, Data Wilayah Administrasi Pemerintahan, Dan Pulau  Pasal 1 ayat 6 yang lampirannya diperbaharui dengan Keputusan Menteri Dalam Negeri Nomor 300.2.2 -2138 Tahun 2025 tentang Pemberian dan Pemutakhiran Kode, Data Wilayah Administrasi Pemerintahan, dan Pulau</t>
  </si>
  <si>
    <t>1 = benda cagar budaya;
2 = bangunan cagar budaya;
3 = struktur cagar budaya;
4 = situs cagar budaya;
5 = kawasan cagar budaya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</si>
</sst>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Times New Roman"/>
      <charset val="204"/>
    </font>
    <font>
      <sz val="11"/>
      <color theme="1"/>
      <name val="Calibri"/>
      <family val="2"/>
      <charset val="1"/>
      <scheme val="minor"/>
    </font>
    <font>
      <sz val="11"/>
      <color rgb="FF000000"/>
      <name val="Calibri"/>
      <family val="2"/>
      <scheme val="minor"/>
    </font>
    <font>
      <sz val="10"/>
      <color rgb="FF000000"/>
      <name val="Times New Roman"/>
      <family val="1"/>
    </font>
    <font>
      <sz val="11"/>
      <color theme="0"/>
      <name val="Calibri"/>
      <family val="2"/>
      <charset val="1"/>
      <scheme val="minor"/>
    </font>
    <font>
      <sz val="12"/>
      <color rgb="FF000000"/>
      <name val="Calibri"/>
      <family val="2"/>
      <scheme val="minor"/>
    </font>
    <font>
      <sz val="12"/>
      <color theme="1"/>
      <name val="Calibri"/>
      <family val="2"/>
      <scheme val="minor"/>
    </font>
    <font>
      <sz val="10"/>
      <color rgb="FF000000"/>
      <name val="Arial"/>
      <family val="2"/>
    </font>
    <font>
      <sz val="12"/>
      <color rgb="FF000000"/>
      <name val="Arial"/>
      <family val="2"/>
    </font>
    <font>
      <b/>
      <sz val="12"/>
      <color rgb="FF000000"/>
      <name val="Arial"/>
      <family val="2"/>
    </font>
    <font>
      <i/>
      <sz val="10"/>
      <color rgb="FF000000"/>
      <name val="Arial"/>
      <family val="2"/>
    </font>
    <font>
      <i/>
      <sz val="9"/>
      <color rgb="FF000000"/>
      <name val="Arial"/>
      <family val="2"/>
    </font>
    <font>
      <sz val="12"/>
      <color rgb="FF000000"/>
      <name val="Arar"/>
      <charset val="1"/>
    </font>
    <font>
      <sz val="11"/>
      <color rgb="FF000000"/>
      <name val="Times New Roman"/>
      <family val="1"/>
    </font>
  </fonts>
  <fills count="10">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8"/>
      </patternFill>
    </fill>
    <fill>
      <patternFill patternType="solid">
        <fgColor theme="0"/>
        <bgColor indexed="64"/>
      </patternFill>
    </fill>
    <fill>
      <patternFill patternType="solid">
        <fgColor theme="0"/>
        <bgColor theme="4" tint="0.79998168889431442"/>
      </patternFill>
    </fill>
    <fill>
      <patternFill patternType="solid">
        <fgColor theme="0"/>
      </patternFill>
    </fill>
    <fill>
      <patternFill patternType="solid">
        <fgColor theme="4" tint="0.59999389629810485"/>
        <bgColor theme="4" tint="0.59999389629810485"/>
      </patternFill>
    </fill>
    <fill>
      <patternFill patternType="solid">
        <fgColor theme="4" tint="0.79998168889431442"/>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8" tint="0.39997558519241921"/>
      </left>
      <right/>
      <top style="thin">
        <color theme="8" tint="0.39997558519241921"/>
      </top>
      <bottom style="thin">
        <color theme="8" tint="0.39997558519241921"/>
      </bottom>
      <diagonal/>
    </border>
    <border>
      <left style="thin">
        <color theme="8" tint="0.39997558519241921"/>
      </left>
      <right/>
      <top style="thin">
        <color theme="8" tint="0.39997558519241921"/>
      </top>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cellStyleXfs>
  <cellXfs count="42">
    <xf numFmtId="0" fontId="0" fillId="0" borderId="0" xfId="0" applyAlignment="1">
      <alignment horizontal="left" vertical="top"/>
    </xf>
    <xf numFmtId="0" fontId="0" fillId="0" borderId="0" xfId="0" applyAlignment="1">
      <alignment horizontal="center" vertical="top" wrapText="1"/>
    </xf>
    <xf numFmtId="0" fontId="2"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0" fillId="0" borderId="0" xfId="0"/>
    <xf numFmtId="0" fontId="4" fillId="4" borderId="0" xfId="3"/>
    <xf numFmtId="0" fontId="1" fillId="3" borderId="1" xfId="2" applyBorder="1" applyAlignment="1">
      <alignment horizontal="left" vertical="top"/>
    </xf>
    <xf numFmtId="0" fontId="1" fillId="3" borderId="3" xfId="2" applyBorder="1"/>
    <xf numFmtId="0" fontId="1" fillId="5" borderId="1" xfId="1" applyFill="1" applyBorder="1" applyAlignment="1">
      <alignment horizontal="left" vertical="top"/>
    </xf>
    <xf numFmtId="0" fontId="1" fillId="5" borderId="3" xfId="1" applyFill="1" applyBorder="1"/>
    <xf numFmtId="0" fontId="6" fillId="6" borderId="1" xfId="0" applyFont="1" applyFill="1" applyBorder="1" applyAlignment="1">
      <alignment horizontal="left" vertical="top"/>
    </xf>
    <xf numFmtId="0" fontId="1" fillId="7" borderId="3" xfId="1" applyFill="1" applyBorder="1"/>
    <xf numFmtId="0" fontId="1" fillId="3" borderId="2" xfId="2" applyBorder="1" applyAlignment="1">
      <alignment horizontal="left" vertical="top"/>
    </xf>
    <xf numFmtId="0" fontId="8" fillId="0" borderId="0" xfId="0" applyFont="1"/>
    <xf numFmtId="0" fontId="5" fillId="0" borderId="0" xfId="0" applyFont="1"/>
    <xf numFmtId="0" fontId="0" fillId="0" borderId="0" xfId="0" pivotButton="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8" fillId="0" borderId="0" xfId="0" pivotButton="1"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top" indent="1"/>
    </xf>
    <xf numFmtId="0" fontId="11"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top" wrapText="1"/>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left" vertical="center" wrapText="1"/>
    </xf>
    <xf numFmtId="0" fontId="6" fillId="8" borderId="2" xfId="0" applyFont="1" applyFill="1" applyBorder="1" applyAlignment="1">
      <alignment horizontal="left" vertical="top"/>
    </xf>
    <xf numFmtId="0" fontId="1" fillId="2" borderId="4" xfId="1" applyBorder="1"/>
    <xf numFmtId="0" fontId="7" fillId="0" borderId="0" xfId="0" applyFont="1" applyAlignment="1">
      <alignment horizontal="center" vertical="center"/>
    </xf>
    <xf numFmtId="0" fontId="12" fillId="0" borderId="0" xfId="0" pivotButton="1"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justify" vertical="top" wrapText="1"/>
    </xf>
    <xf numFmtId="0" fontId="13" fillId="0" borderId="0" xfId="0" applyFont="1" applyAlignment="1">
      <alignment horizontal="justify" vertical="top"/>
    </xf>
    <xf numFmtId="0" fontId="13" fillId="0" borderId="0" xfId="0" applyFont="1" applyAlignment="1">
      <alignment horizontal="justify" vertical="top"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5" fillId="9" borderId="0" xfId="0" applyFont="1" applyFill="1" applyAlignment="1">
      <alignment horizontal="left" vertical="top"/>
    </xf>
    <xf numFmtId="0" fontId="0" fillId="9" borderId="0" xfId="0" applyFill="1" applyAlignment="1">
      <alignment horizontal="left" vertical="top"/>
    </xf>
  </cellXfs>
  <cellStyles count="4">
    <cellStyle name="20% - Accent1" xfId="1" builtinId="30"/>
    <cellStyle name="40% - Accent1" xfId="2" builtinId="31"/>
    <cellStyle name="Accent5" xfId="3" builtinId="45"/>
    <cellStyle name="Normal" xfId="0" builtinId="0"/>
  </cellStyles>
  <dxfs count="186">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sz val="12"/>
      </font>
    </dxf>
    <dxf>
      <font>
        <sz val="12"/>
      </font>
    </dxf>
    <dxf>
      <font>
        <sz val="12"/>
      </font>
    </dxf>
    <dxf>
      <font>
        <sz val="12"/>
      </font>
    </dxf>
    <dxf>
      <font>
        <sz val="12"/>
      </font>
    </dxf>
    <dxf>
      <font>
        <sz val="12"/>
      </font>
    </dxf>
    <dxf>
      <font>
        <name val="Arial"/>
        <family val="2"/>
      </font>
    </dxf>
    <dxf>
      <font>
        <name val="Arial"/>
        <family val="2"/>
      </font>
    </dxf>
    <dxf>
      <font>
        <name val="Arial"/>
        <family val="2"/>
      </font>
    </dxf>
    <dxf>
      <font>
        <name val="Arial"/>
        <family val="2"/>
      </font>
    </dxf>
    <dxf>
      <font>
        <name val="Arial"/>
        <family val="2"/>
      </font>
    </dxf>
    <dxf>
      <font>
        <name val="Arial"/>
        <family val="2"/>
      </font>
    </dxf>
    <dxf>
      <alignment vertical="center"/>
    </dxf>
    <dxf>
      <alignment horizontal="center"/>
    </dxf>
    <dxf>
      <alignment vertical="center"/>
    </dxf>
    <dxf>
      <alignment horizontal="left"/>
    </dxf>
    <dxf>
      <alignment vertical="center"/>
    </dxf>
    <dxf>
      <alignment vertical="center"/>
    </dxf>
    <dxf>
      <alignment horizontal="center"/>
    </dxf>
    <dxf>
      <alignment horizontal="center"/>
    </dxf>
    <dxf>
      <alignment vertical="center"/>
    </dxf>
    <dxf>
      <alignment wrapText="1"/>
    </dxf>
    <dxf>
      <alignment vertical="center"/>
    </dxf>
    <dxf>
      <alignment horizontal="center"/>
    </dxf>
    <dxf>
      <font>
        <sz val="12"/>
      </font>
    </dxf>
    <dxf>
      <font>
        <name val="Arar"/>
        <charset val="1"/>
      </font>
    </dxf>
    <dxf>
      <alignment vertical="center"/>
    </dxf>
    <dxf>
      <alignment vertical="top"/>
    </dxf>
    <dxf>
      <alignment horizontal="left"/>
    </dxf>
    <dxf>
      <alignment vertical="top"/>
    </dxf>
    <dxf>
      <alignment horizontal="left"/>
    </dxf>
    <dxf>
      <alignment horizontal="general" indent="0"/>
    </dxf>
    <dxf>
      <alignment horizontal="general" indent="0"/>
    </dxf>
    <dxf>
      <alignment horizontal="left"/>
    </dxf>
    <dxf>
      <alignment horizontal="general" indent="0"/>
    </dxf>
    <dxf>
      <alignment horizontal="general" indent="0"/>
    </dxf>
    <dxf>
      <alignment horizontal="center" indent="0"/>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alignment wrapText="1"/>
    </dxf>
    <dxf>
      <alignment horizontal="center" indent="0"/>
    </dxf>
    <dxf>
      <alignment wrapText="1"/>
    </dxf>
    <dxf>
      <alignment vertical="center"/>
    </dxf>
    <dxf>
      <alignment horizontal="center" indent="0"/>
    </dxf>
    <dxf>
      <alignment vertical="center"/>
    </dxf>
    <dxf>
      <alignment horizontal="center"/>
    </dxf>
    <dxf>
      <alignment vertical="center"/>
    </dxf>
    <dxf>
      <alignment wrapText="1"/>
    </dxf>
    <dxf>
      <alignment horizontal="center" indent="0"/>
    </dxf>
    <dxf>
      <alignment wrapText="0"/>
    </dxf>
    <dxf>
      <alignment horizontal="center" indent="0"/>
    </dxf>
    <dxf>
      <alignment wrapText="1"/>
    </dxf>
    <dxf>
      <alignment vertical="center"/>
    </dxf>
    <dxf>
      <alignment wrapText="1"/>
    </dxf>
    <dxf>
      <alignment vertical="center"/>
    </dxf>
    <dxf>
      <alignment wrapText="1"/>
    </dxf>
    <dxf>
      <alignment vertical="center"/>
    </dxf>
    <dxf>
      <alignment wrapText="1"/>
    </dxf>
    <dxf>
      <alignment horizontal="center" indent="0"/>
    </dxf>
    <dxf>
      <font>
        <name val="Arial"/>
        <family val="2"/>
      </font>
    </dxf>
    <dxf>
      <font>
        <name val="Arial"/>
        <family val="2"/>
      </font>
    </dxf>
    <dxf>
      <font>
        <name val="Arial"/>
        <family val="2"/>
      </font>
    </dxf>
    <dxf>
      <font>
        <name val="Arial"/>
        <family val="2"/>
      </font>
    </dxf>
    <dxf>
      <font>
        <sz val="12"/>
      </font>
    </dxf>
    <dxf>
      <font>
        <sz val="12"/>
      </font>
    </dxf>
    <dxf>
      <font>
        <sz val="12"/>
      </font>
    </dxf>
    <dxf>
      <font>
        <sz val="12"/>
      </font>
    </dxf>
    <dxf>
      <font>
        <sz val="12"/>
      </font>
    </dxf>
    <dxf>
      <font>
        <sz val="12"/>
      </font>
    </dxf>
    <dxf>
      <alignment horizontal="center"/>
    </dxf>
    <dxf>
      <alignment horizontal="left"/>
    </dxf>
    <dxf>
      <alignment vertical="center"/>
    </dxf>
    <dxf>
      <alignment vertical="center"/>
    </dxf>
    <dxf>
      <alignment horizontal="center"/>
    </dxf>
    <dxf>
      <alignment horizontal="left"/>
    </dxf>
    <dxf>
      <alignment vertical="center"/>
    </dxf>
    <dxf>
      <alignment vertical="center"/>
    </dxf>
    <dxf>
      <alignment vertical="center"/>
    </dxf>
    <dxf>
      <alignment horizontal="center"/>
    </dxf>
    <dxf>
      <alignment horizontal="center"/>
    </dxf>
    <dxf>
      <font>
        <sz val="12"/>
      </font>
    </dxf>
    <dxf>
      <font>
        <sz val="12"/>
      </font>
    </dxf>
    <dxf>
      <font>
        <sz val="12"/>
      </font>
    </dxf>
    <dxf>
      <font>
        <sz val="12"/>
      </font>
    </dxf>
    <dxf>
      <font>
        <sz val="12"/>
      </font>
    </dxf>
    <dxf>
      <font>
        <sz val="12"/>
      </font>
    </dxf>
    <dxf>
      <font>
        <name val="Arial"/>
        <family val="2"/>
      </font>
    </dxf>
    <dxf>
      <font>
        <name val="Arial"/>
        <family val="2"/>
      </font>
    </dxf>
    <dxf>
      <font>
        <name val="Arial"/>
        <family val="2"/>
      </font>
    </dxf>
    <dxf>
      <font>
        <name val="Arial"/>
        <family val="2"/>
      </font>
    </dxf>
    <dxf>
      <font>
        <name val="Arial"/>
        <family val="2"/>
      </font>
    </dxf>
    <dxf>
      <font>
        <name val="Arial"/>
        <family val="2"/>
      </font>
    </dxf>
    <dxf>
      <alignment horizontal="center"/>
    </dxf>
    <dxf>
      <alignment horizontal="left"/>
    </dxf>
    <dxf>
      <alignment vertical="center"/>
    </dxf>
    <dxf>
      <alignment vertical="center"/>
    </dxf>
    <dxf>
      <alignment horizontal="center"/>
    </dxf>
    <dxf>
      <alignment horizontal="left"/>
    </dxf>
    <dxf>
      <alignment vertical="center"/>
    </dxf>
    <dxf>
      <alignment vertical="center"/>
    </dxf>
    <dxf>
      <alignment vertical="center"/>
    </dxf>
    <dxf>
      <alignment horizontal="center"/>
    </dxf>
    <dxf>
      <alignment horizontal="center"/>
    </dxf>
    <dxf>
      <alignment horizontal="left"/>
    </dxf>
    <dxf>
      <alignment horizontal="center" indent="0"/>
    </dxf>
    <dxf>
      <alignment vertical="center"/>
    </dxf>
    <dxf>
      <alignment wrapText="0"/>
    </dxf>
    <dxf>
      <alignment horizontal="center"/>
    </dxf>
    <dxf>
      <alignment vertical="center"/>
    </dxf>
    <dxf>
      <alignment horizontal="center" indent="0"/>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font>
        <name val="Arial"/>
        <family val="2"/>
      </font>
    </dxf>
    <dxf>
      <alignment vertical="center"/>
    </dxf>
    <dxf>
      <alignment horizontal="left"/>
    </dxf>
    <dxf>
      <alignment vertical="center"/>
    </dxf>
    <dxf>
      <alignment horizontal="center"/>
    </dxf>
    <dxf>
      <alignment vertical="center"/>
    </dxf>
    <dxf>
      <alignment vertical="center"/>
    </dxf>
    <dxf>
      <alignment horizontal="center"/>
    </dxf>
    <dxf>
      <alignment horizontal="center"/>
    </dxf>
    <dxf>
      <alignment vertical="center"/>
    </dxf>
    <dxf>
      <font>
        <strike val="0"/>
        <outline val="0"/>
        <shadow val="0"/>
        <u val="none"/>
        <vertAlign val="baseline"/>
        <sz val="12"/>
        <color rgb="FF000000"/>
        <name val="Calibri"/>
        <family val="2"/>
        <scheme val="minor"/>
      </font>
    </dxf>
    <dxf>
      <font>
        <strike val="0"/>
        <outline val="0"/>
        <shadow val="0"/>
        <u val="none"/>
        <vertAlign val="baseline"/>
        <sz val="12"/>
        <color rgb="FF000000"/>
        <name val="Calibri"/>
        <family val="2"/>
        <scheme val="minor"/>
      </font>
    </dxf>
    <dxf>
      <font>
        <strike val="0"/>
        <outline val="0"/>
        <shadow val="0"/>
        <u val="none"/>
        <vertAlign val="baseline"/>
        <sz val="12"/>
        <color rgb="FF000000"/>
        <name val="Calibri"/>
        <family val="2"/>
        <scheme val="minor"/>
      </font>
    </dxf>
    <dxf>
      <font>
        <strike val="0"/>
        <outline val="0"/>
        <shadow val="0"/>
        <u val="none"/>
        <vertAlign val="baseline"/>
        <sz val="12"/>
        <color rgb="FF000000"/>
        <name val="Calibri"/>
        <family val="2"/>
        <scheme val="minor"/>
      </font>
    </dxf>
    <dxf>
      <border diagonalUp="0" diagonalDown="0">
        <left style="thin">
          <color theme="8" tint="0.39997558519241921"/>
        </left>
        <right/>
        <top style="thin">
          <color theme="8" tint="0.39997558519241921"/>
        </top>
        <bottom style="thin">
          <color theme="8" tint="0.39997558519241921"/>
        </bottom>
        <vertical/>
        <horizontal/>
      </border>
    </dxf>
    <dxf>
      <font>
        <b val="0"/>
        <i val="0"/>
        <strike val="0"/>
        <condense val="0"/>
        <extend val="0"/>
        <outline val="0"/>
        <shadow val="0"/>
        <u val="none"/>
        <vertAlign val="baseline"/>
        <sz val="12"/>
        <color theme="1"/>
        <name val="Calibri"/>
        <family val="2"/>
        <scheme val="minor"/>
      </font>
      <fill>
        <patternFill patternType="solid">
          <fgColor theme="4" tint="0.59999389629810485"/>
          <bgColor theme="4" tint="0.59999389629810485"/>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2"/>
        <color rgb="FF000000"/>
        <name val="Calibri"/>
        <family val="2"/>
        <scheme val="minor"/>
      </font>
      <alignment horizontal="left" vertical="top"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734059</xdr:colOff>
      <xdr:row>0</xdr:row>
      <xdr:rowOff>0</xdr:rowOff>
    </xdr:from>
    <xdr:ext cx="6350" cy="731520"/>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6350" cy="731520"/>
        </a:xfrm>
        <a:custGeom>
          <a:avLst/>
          <a:gdLst/>
          <a:ahLst/>
          <a:cxnLst/>
          <a:rect l="0" t="0" r="0" b="0"/>
          <a:pathLst>
            <a:path w="6350" h="731520">
              <a:moveTo>
                <a:pt x="6350" y="0"/>
              </a:moveTo>
              <a:lnTo>
                <a:pt x="0" y="0"/>
              </a:lnTo>
              <a:lnTo>
                <a:pt x="0" y="731520"/>
              </a:lnTo>
              <a:lnTo>
                <a:pt x="6350" y="731520"/>
              </a:lnTo>
              <a:lnTo>
                <a:pt x="6350" y="0"/>
              </a:lnTo>
              <a:close/>
            </a:path>
          </a:pathLst>
        </a:custGeom>
        <a:solidFill>
          <a:srgbClr val="A4A4A4"/>
        </a:solidFill>
      </xdr:spPr>
    </xdr:sp>
    <xdr:clientData/>
  </xdr:oneCellAnchor>
  <xdr:oneCellAnchor>
    <xdr:from>
      <xdr:col>0</xdr:col>
      <xdr:colOff>1905002</xdr:colOff>
      <xdr:row>0</xdr:row>
      <xdr:rowOff>666835</xdr:rowOff>
    </xdr:from>
    <xdr:ext cx="5389624" cy="3120985"/>
    <xdr:pic>
      <xdr:nvPicPr>
        <xdr:cNvPr id="3" name="image1.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3039321" y="-467484"/>
          <a:ext cx="3120985" cy="5389624"/>
        </a:xfrm>
        <a:prstGeom prst="rect">
          <a:avLst/>
        </a:prstGeom>
      </xdr:spPr>
    </xdr:pic>
    <xdr:clientData/>
  </xdr:oneCellAnchor>
  <xdr:oneCellAnchor>
    <xdr:from>
      <xdr:col>5</xdr:col>
      <xdr:colOff>247650</xdr:colOff>
      <xdr:row>1</xdr:row>
      <xdr:rowOff>438151</xdr:rowOff>
    </xdr:from>
    <xdr:ext cx="5628576" cy="2229281"/>
    <xdr:pic>
      <xdr:nvPicPr>
        <xdr:cNvPr id="4" name="image3.png">
          <a:extLst>
            <a:ext uri="{FF2B5EF4-FFF2-40B4-BE49-F238E27FC236}">
              <a16:creationId xmlns:a16="http://schemas.microsoft.com/office/drawing/2014/main" id="{54FA70AD-987E-4F1D-8E2F-61DAF85E8B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9224397" y="-528071"/>
          <a:ext cx="2229281" cy="5628576"/>
        </a:xfrm>
        <a:prstGeom prst="rect">
          <a:avLst/>
        </a:prstGeom>
      </xdr:spPr>
    </xdr:pic>
    <xdr:clientData/>
  </xdr:oneCellAnchor>
  <xdr:oneCellAnchor>
    <xdr:from>
      <xdr:col>4</xdr:col>
      <xdr:colOff>239777</xdr:colOff>
      <xdr:row>2</xdr:row>
      <xdr:rowOff>57154</xdr:rowOff>
    </xdr:from>
    <xdr:ext cx="4976896" cy="2777451"/>
    <xdr:pic>
      <xdr:nvPicPr>
        <xdr:cNvPr id="5" name="image2.png">
          <a:extLst>
            <a:ext uri="{FF2B5EF4-FFF2-40B4-BE49-F238E27FC236}">
              <a16:creationId xmlns:a16="http://schemas.microsoft.com/office/drawing/2014/main" id="{7F1D1554-E652-403F-B2D4-BB3373231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8083199" y="4881982"/>
          <a:ext cx="2777451" cy="4976896"/>
        </a:xfrm>
        <a:prstGeom prst="rect">
          <a:avLst/>
        </a:prstGeom>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CER" refreshedDate="45811.572704861108" createdVersion="7" refreshedVersion="7" minRefreshableVersion="3" recordCount="16" xr:uid="{97D5784F-43B6-4654-AE37-0E64E0986A1C}">
  <cacheSource type="worksheet">
    <worksheetSource name="cabud"/>
  </cacheSource>
  <cacheFields count="16">
    <cacheField name="Nama Cagar Budaya" numFmtId="0">
      <sharedItems count="17">
        <s v="Parang Nabur"/>
        <s v="Timbangan Gantung (Dacin)"/>
        <s v="Brankas Besi Haji Sjoekoer"/>
        <s v="Jembatan Belanda"/>
        <s v="Rumah Haji Sjoekoer"/>
        <s v="Alat Serpih Batu Goa Debu"/>
        <s v="Rumah Banjar Bubungan Tinggi"/>
        <s v="Mesjid Syuhada"/>
        <s v="Sumur Minyak 1 Kelurahan Paringin Timur"/>
        <s v="Piring Keramik Warna Hijau Celadon Motif Lundang Lundang Dan Bunga Teratatai"/>
        <s v="Piring Keramik Warna Hijau Celadon Motif Hias Suluran dan Naga Lung"/>
        <s v="Piring Keramik Warna Biru Celadon Motif Hias Suluran dan Naga Lung"/>
        <s v="Rumah Batu Muara Ninian"/>
        <s v="Makam Datu Kandang Haji"/>
        <s v="Rumah Palimasan "/>
        <s v="Benteng Tundakan"/>
        <s v="Rumah Palimasan Desa Riwa" u="1"/>
      </sharedItems>
    </cacheField>
    <cacheField name="Desa" numFmtId="0">
      <sharedItems/>
    </cacheField>
    <cacheField name="Kode Satuan Desa / Kelurahan" numFmtId="0">
      <sharedItems containsSemiMixedTypes="0" containsString="0" containsNumber="1" containsInteger="1" minValue="1" maxValue="2"/>
    </cacheField>
    <cacheField name="Satuan" numFmtId="0">
      <sharedItems/>
    </cacheField>
    <cacheField name="Kode Desa" numFmtId="0">
      <sharedItems/>
    </cacheField>
    <cacheField name="Kecamatan" numFmtId="0">
      <sharedItems count="6">
        <s v="Lampihong"/>
        <s v="Paringin Selatan"/>
        <s v="Paringin"/>
        <s v="Juai"/>
        <s v="Batu Mandi"/>
        <s v="Awayan"/>
      </sharedItems>
    </cacheField>
    <cacheField name="Kode Kecamtan" numFmtId="0">
      <sharedItems/>
    </cacheField>
    <cacheField name="Kabupaten" numFmtId="0">
      <sharedItems/>
    </cacheField>
    <cacheField name="Kode Kabupaten" numFmtId="0">
      <sharedItems/>
    </cacheField>
    <cacheField name="Provinsi" numFmtId="0">
      <sharedItems/>
    </cacheField>
    <cacheField name="Kode Prov" numFmtId="0">
      <sharedItems/>
    </cacheField>
    <cacheField name="Jenis" numFmtId="0">
      <sharedItems count="9">
        <s v="Senjata"/>
        <s v="Alat"/>
        <s v="Jembatan"/>
        <s v="Tempat Tinggal"/>
        <s v="Peralatan Rumah Tangga"/>
        <s v="Tempat Ibadah"/>
        <s v="Sumur"/>
        <s v="Makam"/>
        <s v="Tanah"/>
      </sharedItems>
    </cacheField>
    <cacheField name="Kategori" numFmtId="0">
      <sharedItems count="4">
        <s v="Benda"/>
        <s v="Struktur"/>
        <s v="Bangunan"/>
        <s v="Situs"/>
      </sharedItems>
    </cacheField>
    <cacheField name="Periodisasi" numFmtId="0">
      <sharedItems count="3">
        <s v="Kolonial"/>
        <s v="Prasejarah"/>
        <s v="Islam"/>
      </sharedItems>
    </cacheField>
    <cacheField name="Tahun" numFmtId="0">
      <sharedItems containsMixedTypes="1" containsNumber="1" containsInteger="1" minValue="1924" maxValue="1942" count="11">
        <s v="Abad 19"/>
        <s v="Abad 20"/>
        <n v="1930"/>
        <n v="1937"/>
        <s v="4000 SM"/>
        <n v="1942"/>
        <s v="1359 H"/>
        <s v="Abad 15"/>
        <n v="1924"/>
        <s v="Abad 17"/>
        <n v="1939"/>
      </sharedItems>
    </cacheField>
    <cacheField name="Aba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s v="Simpang Tiga"/>
    <n v="2"/>
    <s v="Desa"/>
    <s v="63.11.05.2011"/>
    <x v="0"/>
    <s v="63.11.05"/>
    <s v="Balangan"/>
    <s v="63.11"/>
    <s v="Kalimantan Selatan"/>
    <s v="63"/>
    <x v="0"/>
    <x v="0"/>
    <x v="0"/>
    <x v="0"/>
    <s v="Abad 19"/>
  </r>
  <r>
    <x v="1"/>
    <s v="Simpang Tiga"/>
    <n v="2"/>
    <s v="Desa"/>
    <s v="63.11.05.2011"/>
    <x v="0"/>
    <s v="63.11.05"/>
    <s v="Balangan"/>
    <s v="63.11"/>
    <s v="Kalimantan Selatan"/>
    <s v="63"/>
    <x v="1"/>
    <x v="0"/>
    <x v="0"/>
    <x v="1"/>
    <s v="Abad 20"/>
  </r>
  <r>
    <x v="2"/>
    <s v="Simpang Tiga"/>
    <n v="2"/>
    <s v="Desa"/>
    <s v="63.11.05.2011"/>
    <x v="0"/>
    <s v="63.11.05"/>
    <s v="Balangan"/>
    <s v="63.11"/>
    <s v="Kalimantan Selatan"/>
    <s v="63"/>
    <x v="1"/>
    <x v="0"/>
    <x v="0"/>
    <x v="1"/>
    <s v="Abad 20"/>
  </r>
  <r>
    <x v="3"/>
    <s v="Hilir Pasar"/>
    <n v="2"/>
    <s v="Desa"/>
    <s v="63.11.05.2022"/>
    <x v="0"/>
    <s v="63.11.05"/>
    <s v="Balangan"/>
    <s v="63.11"/>
    <s v="Kalimantan Selatan"/>
    <s v="63"/>
    <x v="2"/>
    <x v="1"/>
    <x v="0"/>
    <x v="2"/>
    <s v="Abad 20"/>
  </r>
  <r>
    <x v="4"/>
    <s v="Simpang Tiga"/>
    <n v="2"/>
    <s v="Desa"/>
    <s v="63.11.05.2011"/>
    <x v="0"/>
    <s v="63.11.05"/>
    <s v="Balangan"/>
    <s v="63.11"/>
    <s v="Kalimantan Selatan"/>
    <s v="63"/>
    <x v="3"/>
    <x v="2"/>
    <x v="0"/>
    <x v="3"/>
    <s v="Abad 20"/>
  </r>
  <r>
    <x v="5"/>
    <s v="Batu Piring"/>
    <n v="1"/>
    <s v="Kelurahan"/>
    <s v="63.11.07.1001"/>
    <x v="1"/>
    <s v="63.11.07"/>
    <s v="Balangan"/>
    <s v="63.11"/>
    <s v="Kalimantan Selatan"/>
    <s v="63"/>
    <x v="4"/>
    <x v="0"/>
    <x v="1"/>
    <x v="4"/>
    <s v="Abad 40 SM"/>
  </r>
  <r>
    <x v="6"/>
    <s v="Tarangan"/>
    <n v="2"/>
    <s v="Desa"/>
    <s v="63.11.07.2016"/>
    <x v="1"/>
    <s v="63.11.07"/>
    <s v="Balangan"/>
    <s v="63.11"/>
    <s v="Kalimantan Selatan"/>
    <s v="63"/>
    <x v="3"/>
    <x v="2"/>
    <x v="0"/>
    <x v="5"/>
    <s v="Abad 20"/>
  </r>
  <r>
    <x v="7"/>
    <s v="Hujan Mas"/>
    <n v="2"/>
    <s v="Desa"/>
    <s v="63.11.06.2022"/>
    <x v="2"/>
    <s v="63.11.06"/>
    <s v="Balangan"/>
    <s v="63.11"/>
    <s v="Kalimantan Selatan"/>
    <s v="63"/>
    <x v="5"/>
    <x v="2"/>
    <x v="0"/>
    <x v="6"/>
    <s v="Abad 14"/>
  </r>
  <r>
    <x v="8"/>
    <s v="Paringin Timur"/>
    <n v="1"/>
    <s v="Kelurahan"/>
    <s v="63.11.06.1019"/>
    <x v="2"/>
    <s v="63.11.06"/>
    <s v="Balangan"/>
    <s v="63.11"/>
    <s v="Kalimantan Selatan"/>
    <s v="63"/>
    <x v="6"/>
    <x v="1"/>
    <x v="0"/>
    <x v="1"/>
    <s v="Abad 20"/>
  </r>
  <r>
    <x v="9"/>
    <s v="Teluk Bayur"/>
    <n v="2"/>
    <s v="Desa"/>
    <s v="63.11.01.2010"/>
    <x v="3"/>
    <s v="63.11.01"/>
    <s v="Balangan"/>
    <s v="63.11"/>
    <s v="Kalimantan Selatan"/>
    <s v="63"/>
    <x v="4"/>
    <x v="0"/>
    <x v="2"/>
    <x v="7"/>
    <s v="Abad 15"/>
  </r>
  <r>
    <x v="10"/>
    <s v="Teluk Bayur"/>
    <n v="2"/>
    <s v="Desa"/>
    <s v="63.11.01.2010"/>
    <x v="3"/>
    <s v="63.11.01"/>
    <s v="Balangan"/>
    <s v="63.11"/>
    <s v="Kalimantan Selatan"/>
    <s v="63"/>
    <x v="4"/>
    <x v="0"/>
    <x v="2"/>
    <x v="7"/>
    <s v="Abad 15"/>
  </r>
  <r>
    <x v="11"/>
    <s v="Teluk Bayur"/>
    <n v="2"/>
    <s v="Desa"/>
    <s v="63.11.01.2010"/>
    <x v="3"/>
    <s v="63.11.01"/>
    <s v="Balangan"/>
    <s v="63.11"/>
    <s v="Kalimantan Selatan"/>
    <s v="63"/>
    <x v="4"/>
    <x v="0"/>
    <x v="2"/>
    <x v="7"/>
    <s v="Abad 15"/>
  </r>
  <r>
    <x v="12"/>
    <s v="Muara Ninian"/>
    <n v="2"/>
    <s v="Desa"/>
    <s v="63.11.01.2001"/>
    <x v="3"/>
    <s v="63.11.01"/>
    <s v="Balangan"/>
    <s v="63.11"/>
    <s v="Kalimantan Selatan"/>
    <s v="63"/>
    <x v="4"/>
    <x v="2"/>
    <x v="0"/>
    <x v="8"/>
    <s v="Abad 20"/>
  </r>
  <r>
    <x v="13"/>
    <s v="Teluk Bayur"/>
    <n v="2"/>
    <s v="Desa"/>
    <s v="63.11.01.2010"/>
    <x v="3"/>
    <s v="63.11.01"/>
    <s v="Balangan"/>
    <s v="63.11"/>
    <s v="Kalimantan Selatan"/>
    <s v="63"/>
    <x v="7"/>
    <x v="1"/>
    <x v="2"/>
    <x v="9"/>
    <s v="Abad 17"/>
  </r>
  <r>
    <x v="14"/>
    <s v="Riwa"/>
    <n v="2"/>
    <s v="Desa"/>
    <s v="63.11.04.2006"/>
    <x v="4"/>
    <s v="63.11.04"/>
    <s v="Balangan"/>
    <s v="63.11"/>
    <s v="Kalimantan Selatan"/>
    <s v="63"/>
    <x v="3"/>
    <x v="2"/>
    <x v="0"/>
    <x v="10"/>
    <s v="Abad 20"/>
  </r>
  <r>
    <x v="15"/>
    <s v="Tundakan"/>
    <n v="2"/>
    <s v="Desa"/>
    <s v="63.11.03.2010"/>
    <x v="5"/>
    <s v="63.11.03"/>
    <s v="Balangan"/>
    <s v="63.11"/>
    <s v="Kalimantan Selatan"/>
    <s v="63"/>
    <x v="8"/>
    <x v="3"/>
    <x v="0"/>
    <x v="0"/>
    <s v="Abad 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42AED9-1928-4873-BA50-DEDAA97E3E33}"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H7:H19" firstHeaderRow="1" firstDataRow="1" firstDataCol="1"/>
  <pivotFields count="16">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8"/>
        <item x="2"/>
        <item x="3"/>
        <item x="10"/>
        <item x="5"/>
        <item x="6"/>
        <item x="4"/>
        <item x="7"/>
        <item x="9"/>
        <item x="0"/>
        <item x="1"/>
        <item t="default"/>
      </items>
    </pivotField>
    <pivotField showAll="0"/>
  </pivotFields>
  <rowFields count="1">
    <field x="14"/>
  </rowFields>
  <rowItems count="12">
    <i>
      <x/>
    </i>
    <i>
      <x v="1"/>
    </i>
    <i>
      <x v="2"/>
    </i>
    <i>
      <x v="3"/>
    </i>
    <i>
      <x v="4"/>
    </i>
    <i>
      <x v="5"/>
    </i>
    <i>
      <x v="6"/>
    </i>
    <i>
      <x v="7"/>
    </i>
    <i>
      <x v="8"/>
    </i>
    <i>
      <x v="9"/>
    </i>
    <i>
      <x v="10"/>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B513311-3797-4A38-A019-A9A306B3146D}" name="PivotTable3" cacheId="0" applyNumberFormats="0" applyBorderFormats="0" applyFontFormats="0" applyPatternFormats="0" applyAlignmentFormats="0" applyWidthHeightFormats="1" dataCaption="Values" grandTotalCaption="Jumlah" updatedVersion="7" minRefreshableVersion="3" useAutoFormatting="1" itemPrintTitles="1" createdVersion="7" indent="0" outline="1" outlineData="1" multipleFieldFilters="0" rowHeaderCaption="Kecamatan">
  <location ref="A19:E27" firstHeaderRow="1" firstDataRow="2" firstDataCol="1"/>
  <pivotFields count="16">
    <pivotField dataField="1" showAll="0"/>
    <pivotField showAll="0"/>
    <pivotField showAll="0"/>
    <pivotField showAll="0"/>
    <pivotField showAll="0"/>
    <pivotField axis="axisRow" showAll="0">
      <items count="7">
        <item x="5"/>
        <item x="4"/>
        <item x="3"/>
        <item x="0"/>
        <item x="2"/>
        <item x="1"/>
        <item t="default"/>
      </items>
    </pivotField>
    <pivotField showAll="0"/>
    <pivotField showAll="0"/>
    <pivotField showAll="0"/>
    <pivotField showAll="0"/>
    <pivotField showAll="0"/>
    <pivotField showAll="0"/>
    <pivotField showAll="0"/>
    <pivotField axis="axisCol" showAll="0">
      <items count="4">
        <item x="2"/>
        <item x="0"/>
        <item x="1"/>
        <item t="default"/>
      </items>
    </pivotField>
    <pivotField showAll="0"/>
    <pivotField showAll="0"/>
  </pivotFields>
  <rowFields count="1">
    <field x="5"/>
  </rowFields>
  <rowItems count="7">
    <i>
      <x/>
    </i>
    <i>
      <x v="1"/>
    </i>
    <i>
      <x v="2"/>
    </i>
    <i>
      <x v="3"/>
    </i>
    <i>
      <x v="4"/>
    </i>
    <i>
      <x v="5"/>
    </i>
    <i t="grand">
      <x/>
    </i>
  </rowItems>
  <colFields count="1">
    <field x="13"/>
  </colFields>
  <colItems count="4">
    <i>
      <x/>
    </i>
    <i>
      <x v="1"/>
    </i>
    <i>
      <x v="2"/>
    </i>
    <i t="grand">
      <x/>
    </i>
  </colItems>
  <dataFields count="1">
    <dataField name="Count of Nama Cagar Budaya" fld="0" subtotal="count" baseField="0" baseItem="0"/>
  </dataFields>
  <formats count="20">
    <format dxfId="28">
      <pivotArea dataOnly="0" labelOnly="1" fieldPosition="0">
        <references count="1">
          <reference field="13" count="0"/>
        </references>
      </pivotArea>
    </format>
    <format dxfId="27">
      <pivotArea dataOnly="0" labelOnly="1" grandCol="1" outline="0" fieldPosition="0"/>
    </format>
    <format dxfId="26">
      <pivotArea dataOnly="0" labelOnly="1" fieldPosition="0">
        <references count="1">
          <reference field="13" count="0"/>
        </references>
      </pivotArea>
    </format>
    <format dxfId="25">
      <pivotArea dataOnly="0" labelOnly="1" grandCol="1" outline="0" fieldPosition="0"/>
    </format>
    <format dxfId="24">
      <pivotArea field="5" type="button" dataOnly="0" labelOnly="1" outline="0" axis="axisRow" fieldPosition="0"/>
    </format>
    <format dxfId="23">
      <pivotArea field="5" type="button" dataOnly="0" labelOnly="1" outline="0" axis="axisRow" fieldPosition="0"/>
    </format>
    <format dxfId="22">
      <pivotArea outline="0" collapsedLevelsAreSubtotals="1" fieldPosition="0"/>
    </format>
    <format dxfId="21">
      <pivotArea outline="0" collapsedLevelsAreSubtotals="1" fieldPosition="0"/>
    </format>
    <format dxfId="20">
      <pivotArea outline="0" collapsedLevelsAreSubtotals="1" fieldPosition="0"/>
    </format>
    <format dxfId="19">
      <pivotArea field="5" type="button" dataOnly="0" labelOnly="1" outline="0" axis="axisRow" fieldPosition="0"/>
    </format>
    <format dxfId="18">
      <pivotArea dataOnly="0" labelOnly="1" fieldPosition="0">
        <references count="1">
          <reference field="5" count="0"/>
        </references>
      </pivotArea>
    </format>
    <format dxfId="17">
      <pivotArea dataOnly="0" labelOnly="1" grandRow="1" outline="0" fieldPosition="0"/>
    </format>
    <format dxfId="16">
      <pivotArea dataOnly="0" labelOnly="1" fieldPosition="0">
        <references count="1">
          <reference field="13" count="0"/>
        </references>
      </pivotArea>
    </format>
    <format dxfId="15">
      <pivotArea dataOnly="0" labelOnly="1" grandCol="1" outline="0" fieldPosition="0"/>
    </format>
    <format dxfId="14">
      <pivotArea outline="0" collapsedLevelsAreSubtotals="1" fieldPosition="0"/>
    </format>
    <format dxfId="13">
      <pivotArea field="5" type="button" dataOnly="0" labelOnly="1" outline="0" axis="axisRow" fieldPosition="0"/>
    </format>
    <format dxfId="12">
      <pivotArea dataOnly="0" labelOnly="1" fieldPosition="0">
        <references count="1">
          <reference field="5" count="0"/>
        </references>
      </pivotArea>
    </format>
    <format dxfId="11">
      <pivotArea dataOnly="0" labelOnly="1" grandRow="1" outline="0" fieldPosition="0"/>
    </format>
    <format dxfId="10">
      <pivotArea dataOnly="0" labelOnly="1" fieldPosition="0">
        <references count="1">
          <reference field="13" count="0"/>
        </references>
      </pivotArea>
    </format>
    <format dxfId="9">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C8CDF22-01D1-407C-A8C1-FC3019231F53}" name="PivotTable5" cacheId="0" applyNumberFormats="0" applyBorderFormats="0" applyFontFormats="0" applyPatternFormats="0" applyAlignmentFormats="0" applyWidthHeightFormats="1" dataCaption="Values" grandTotalCaption="Jumlah " updatedVersion="7" minRefreshableVersion="3" useAutoFormatting="1" itemPrintTitles="1" createdVersion="7" indent="0" compact="0" outline="1" outlineData="1" compactData="0" multipleFieldFilters="0" rowHeaderCaption="Kecamatan" colHeaderCaption="Kategori">
  <location ref="A60:G84" firstHeaderRow="1" firstDataRow="2" firstDataCol="2"/>
  <pivotFields count="16">
    <pivotField axis="axisRow" dataField="1" compact="0" showAll="0" defaultSubtotal="0">
      <items count="17">
        <item x="5"/>
        <item x="15"/>
        <item x="2"/>
        <item x="3"/>
        <item x="13"/>
        <item x="7"/>
        <item x="0"/>
        <item x="11"/>
        <item x="10"/>
        <item x="9"/>
        <item x="6"/>
        <item x="12"/>
        <item x="4"/>
        <item m="1" x="16"/>
        <item x="8"/>
        <item x="1"/>
        <item x="14"/>
      </items>
    </pivotField>
    <pivotField compact="0" showAll="0" defaultSubtotal="0"/>
    <pivotField compact="0" showAll="0" defaultSubtotal="0"/>
    <pivotField compact="0" showAll="0" defaultSubtotal="0"/>
    <pivotField compact="0" showAll="0" defaultSubtotal="0"/>
    <pivotField axis="axisRow" compact="0" showAll="0" defaultSubtotal="0">
      <items count="6">
        <item x="5"/>
        <item x="4"/>
        <item x="3"/>
        <item x="0"/>
        <item x="2"/>
        <item x="1"/>
      </items>
    </pivotField>
    <pivotField compact="0" showAll="0" defaultSubtotal="0"/>
    <pivotField compact="0" showAll="0" defaultSubtotal="0"/>
    <pivotField compact="0" showAll="0" defaultSubtotal="0"/>
    <pivotField compact="0" showAll="0" defaultSubtotal="0"/>
    <pivotField compact="0" showAll="0" defaultSubtotal="0"/>
    <pivotField compact="0" showAll="0" defaultSubtotal="0"/>
    <pivotField axis="axisCol" compact="0" showAll="0" defaultSubtotal="0">
      <items count="4">
        <item x="2"/>
        <item x="0"/>
        <item x="3"/>
        <item x="1"/>
      </items>
    </pivotField>
    <pivotField compact="0" showAll="0" defaultSubtotal="0"/>
    <pivotField compact="0" showAll="0" defaultSubtotal="0"/>
    <pivotField compact="0" showAll="0" defaultSubtotal="0"/>
  </pivotFields>
  <rowFields count="2">
    <field x="5"/>
    <field x="0"/>
  </rowFields>
  <rowItems count="23">
    <i>
      <x/>
    </i>
    <i r="1">
      <x v="1"/>
    </i>
    <i>
      <x v="1"/>
    </i>
    <i r="1">
      <x v="16"/>
    </i>
    <i>
      <x v="2"/>
    </i>
    <i r="1">
      <x v="4"/>
    </i>
    <i r="1">
      <x v="7"/>
    </i>
    <i r="1">
      <x v="8"/>
    </i>
    <i r="1">
      <x v="9"/>
    </i>
    <i r="1">
      <x v="11"/>
    </i>
    <i>
      <x v="3"/>
    </i>
    <i r="1">
      <x v="2"/>
    </i>
    <i r="1">
      <x v="3"/>
    </i>
    <i r="1">
      <x v="6"/>
    </i>
    <i r="1">
      <x v="12"/>
    </i>
    <i r="1">
      <x v="15"/>
    </i>
    <i>
      <x v="4"/>
    </i>
    <i r="1">
      <x v="5"/>
    </i>
    <i r="1">
      <x v="14"/>
    </i>
    <i>
      <x v="5"/>
    </i>
    <i r="1">
      <x/>
    </i>
    <i r="1">
      <x v="10"/>
    </i>
    <i t="grand">
      <x/>
    </i>
  </rowItems>
  <colFields count="1">
    <field x="12"/>
  </colFields>
  <colItems count="5">
    <i>
      <x/>
    </i>
    <i>
      <x v="1"/>
    </i>
    <i>
      <x v="2"/>
    </i>
    <i>
      <x v="3"/>
    </i>
    <i t="grand">
      <x/>
    </i>
  </colItems>
  <dataFields count="1">
    <dataField name="Count of Nama Cagar Budaya" fld="0" subtotal="count" baseField="0" baseItem="0"/>
  </dataFields>
  <formats count="70">
    <format dxfId="98">
      <pivotArea dataOnly="0" labelOnly="1" fieldPosition="0">
        <references count="1">
          <reference field="12" count="0"/>
        </references>
      </pivotArea>
    </format>
    <format dxfId="97">
      <pivotArea dataOnly="0" labelOnly="1" grandCol="1" outline="0" fieldPosition="0"/>
    </format>
    <format dxfId="96">
      <pivotArea field="5" type="button" dataOnly="0" labelOnly="1" outline="0" axis="axisRow" fieldPosition="0"/>
    </format>
    <format dxfId="95">
      <pivotArea dataOnly="0" labelOnly="1" fieldPosition="0">
        <references count="1">
          <reference field="12" count="0"/>
        </references>
      </pivotArea>
    </format>
    <format dxfId="94">
      <pivotArea dataOnly="0" labelOnly="1" grandCol="1" outline="0" fieldPosition="0"/>
    </format>
    <format dxfId="93">
      <pivotArea field="5" type="button" dataOnly="0" labelOnly="1" outline="0" axis="axisRow" fieldPosition="0"/>
    </format>
    <format dxfId="92">
      <pivotArea outline="0" collapsedLevelsAreSubtotals="1" fieldPosition="0"/>
    </format>
    <format dxfId="91">
      <pivotArea outline="0" collapsedLevelsAreSubtotals="1" fieldPosition="0"/>
    </format>
    <format dxfId="90">
      <pivotArea dataOnly="0" grandRow="1" fieldPosition="0"/>
    </format>
    <format dxfId="89">
      <pivotArea dataOnly="0" grandRow="1" fieldPosition="0"/>
    </format>
    <format dxfId="88">
      <pivotArea grandRow="1" outline="0" collapsedLevelsAreSubtotals="1" fieldPosition="0"/>
    </format>
    <format dxfId="87">
      <pivotArea outline="0" collapsedLevelsAreSubtotals="1" fieldPosition="0"/>
    </format>
    <format dxfId="86">
      <pivotArea field="5" type="button" dataOnly="0" labelOnly="1" outline="0" axis="axisRow" fieldPosition="0"/>
    </format>
    <format dxfId="85">
      <pivotArea dataOnly="0" labelOnly="1" fieldPosition="0">
        <references count="1">
          <reference field="5" count="0"/>
        </references>
      </pivotArea>
    </format>
    <format dxfId="84">
      <pivotArea dataOnly="0" labelOnly="1" grandRow="1" outline="0" fieldPosition="0"/>
    </format>
    <format dxfId="83">
      <pivotArea dataOnly="0" labelOnly="1" fieldPosition="0">
        <references count="1">
          <reference field="12" count="0"/>
        </references>
      </pivotArea>
    </format>
    <format dxfId="82">
      <pivotArea dataOnly="0" labelOnly="1" grandCol="1" outline="0" fieldPosition="0"/>
    </format>
    <format dxfId="81">
      <pivotArea dataOnly="0" labelOnly="1" fieldPosition="0">
        <references count="2">
          <reference field="0" count="1">
            <x v="13"/>
          </reference>
          <reference field="5" count="1" selected="0">
            <x v="1"/>
          </reference>
        </references>
      </pivotArea>
    </format>
    <format dxfId="80">
      <pivotArea dataOnly="0" labelOnly="1" fieldPosition="0">
        <references count="2">
          <reference field="0" count="5">
            <x v="4"/>
            <x v="7"/>
            <x v="8"/>
            <x v="9"/>
            <x v="11"/>
          </reference>
          <reference field="5" count="1" selected="0">
            <x v="2"/>
          </reference>
        </references>
      </pivotArea>
    </format>
    <format dxfId="79">
      <pivotArea dataOnly="0" labelOnly="1" fieldPosition="0">
        <references count="2">
          <reference field="0" count="2">
            <x v="5"/>
            <x v="14"/>
          </reference>
          <reference field="5" count="1" selected="0">
            <x v="4"/>
          </reference>
        </references>
      </pivotArea>
    </format>
    <format dxfId="78">
      <pivotArea dataOnly="0" labelOnly="1" fieldPosition="0">
        <references count="2">
          <reference field="0" count="2">
            <x v="0"/>
            <x v="10"/>
          </reference>
          <reference field="5" count="1" selected="0">
            <x v="5"/>
          </reference>
        </references>
      </pivotArea>
    </format>
    <format dxfId="77">
      <pivotArea dataOnly="0" labelOnly="1" fieldPosition="0">
        <references count="2">
          <reference field="0" count="1">
            <x v="13"/>
          </reference>
          <reference field="5" count="1" selected="0">
            <x v="1"/>
          </reference>
        </references>
      </pivotArea>
    </format>
    <format dxfId="76">
      <pivotArea dataOnly="0" labelOnly="1" fieldPosition="0">
        <references count="2">
          <reference field="0" count="1">
            <x v="13"/>
          </reference>
          <reference field="5" count="1" selected="0">
            <x v="1"/>
          </reference>
        </references>
      </pivotArea>
    </format>
    <format dxfId="75">
      <pivotArea dataOnly="0" labelOnly="1" fieldPosition="0">
        <references count="2">
          <reference field="0" count="1">
            <x v="13"/>
          </reference>
          <reference field="5" count="1" selected="0">
            <x v="1"/>
          </reference>
        </references>
      </pivotArea>
    </format>
    <format dxfId="74">
      <pivotArea dataOnly="0" labelOnly="1" fieldPosition="0">
        <references count="2">
          <reference field="0" count="1">
            <x v="7"/>
          </reference>
          <reference field="5" count="1" selected="0">
            <x v="2"/>
          </reference>
        </references>
      </pivotArea>
    </format>
    <format dxfId="73">
      <pivotArea dataOnly="0" labelOnly="1" fieldPosition="0">
        <references count="2">
          <reference field="0" count="1">
            <x v="7"/>
          </reference>
          <reference field="5" count="1" selected="0">
            <x v="2"/>
          </reference>
        </references>
      </pivotArea>
    </format>
    <format dxfId="72">
      <pivotArea dataOnly="0" labelOnly="1" fieldPosition="0">
        <references count="2">
          <reference field="0" count="1">
            <x v="8"/>
          </reference>
          <reference field="5" count="1" selected="0">
            <x v="2"/>
          </reference>
        </references>
      </pivotArea>
    </format>
    <format dxfId="71">
      <pivotArea dataOnly="0" labelOnly="1" fieldPosition="0">
        <references count="2">
          <reference field="0" count="1">
            <x v="8"/>
          </reference>
          <reference field="5" count="1" selected="0">
            <x v="2"/>
          </reference>
        </references>
      </pivotArea>
    </format>
    <format dxfId="70">
      <pivotArea dataOnly="0" labelOnly="1" fieldPosition="0">
        <references count="2">
          <reference field="0" count="1">
            <x v="9"/>
          </reference>
          <reference field="5" count="1" selected="0">
            <x v="2"/>
          </reference>
        </references>
      </pivotArea>
    </format>
    <format dxfId="69">
      <pivotArea dataOnly="0" labelOnly="1" fieldPosition="0">
        <references count="2">
          <reference field="0" count="1">
            <x v="11"/>
          </reference>
          <reference field="5" count="1" selected="0">
            <x v="2"/>
          </reference>
        </references>
      </pivotArea>
    </format>
    <format dxfId="68">
      <pivotArea dataOnly="0" labelOnly="1" fieldPosition="0">
        <references count="2">
          <reference field="0" count="1">
            <x v="11"/>
          </reference>
          <reference field="5" count="1" selected="0">
            <x v="2"/>
          </reference>
        </references>
      </pivotArea>
    </format>
    <format dxfId="67">
      <pivotArea dataOnly="0" labelOnly="1" fieldPosition="0">
        <references count="2">
          <reference field="0" count="1">
            <x v="14"/>
          </reference>
          <reference field="5" count="1" selected="0">
            <x v="4"/>
          </reference>
        </references>
      </pivotArea>
    </format>
    <format dxfId="66">
      <pivotArea dataOnly="0" labelOnly="1" fieldPosition="0">
        <references count="2">
          <reference field="0" count="1">
            <x v="14"/>
          </reference>
          <reference field="5" count="1" selected="0">
            <x v="4"/>
          </reference>
        </references>
      </pivotArea>
    </format>
    <format dxfId="65">
      <pivotArea dataOnly="0" labelOnly="1" fieldPosition="0">
        <references count="2">
          <reference field="0" count="1">
            <x v="14"/>
          </reference>
          <reference field="5" count="1" selected="0">
            <x v="4"/>
          </reference>
        </references>
      </pivotArea>
    </format>
    <format dxfId="64">
      <pivotArea dataOnly="0" labelOnly="1" fieldPosition="0">
        <references count="2">
          <reference field="0" count="1">
            <x v="14"/>
          </reference>
          <reference field="5" count="1" selected="0">
            <x v="4"/>
          </reference>
        </references>
      </pivotArea>
    </format>
    <format dxfId="63">
      <pivotArea dataOnly="0" labelOnly="1" fieldPosition="0">
        <references count="2">
          <reference field="0" count="1">
            <x v="9"/>
          </reference>
          <reference field="5" count="1" selected="0">
            <x v="2"/>
          </reference>
        </references>
      </pivotArea>
    </format>
    <format dxfId="62">
      <pivotArea dataOnly="0" labelOnly="1" fieldPosition="0">
        <references count="2">
          <reference field="0" count="1">
            <x v="10"/>
          </reference>
          <reference field="5" count="1" selected="0">
            <x v="5"/>
          </reference>
        </references>
      </pivotArea>
    </format>
    <format dxfId="61">
      <pivotArea dataOnly="0" labelOnly="1" fieldPosition="0">
        <references count="2">
          <reference field="0" count="1">
            <x v="10"/>
          </reference>
          <reference field="5" count="1" selected="0">
            <x v="5"/>
          </reference>
        </references>
      </pivotArea>
    </format>
    <format dxfId="60">
      <pivotArea dataOnly="0" labelOnly="1" fieldPosition="0">
        <references count="2">
          <reference field="0" count="1">
            <x v="0"/>
          </reference>
          <reference field="5" count="1" selected="0">
            <x v="5"/>
          </reference>
        </references>
      </pivotArea>
    </format>
    <format dxfId="59">
      <pivotArea dataOnly="0" labelOnly="1" fieldPosition="0">
        <references count="2">
          <reference field="0" count="1">
            <x v="0"/>
          </reference>
          <reference field="5" count="1" selected="0">
            <x v="5"/>
          </reference>
        </references>
      </pivotArea>
    </format>
    <format dxfId="58">
      <pivotArea dataOnly="0" labelOnly="1" fieldPosition="0">
        <references count="2">
          <reference field="0" count="1">
            <x v="10"/>
          </reference>
          <reference field="5" count="1" selected="0">
            <x v="5"/>
          </reference>
        </references>
      </pivotArea>
    </format>
    <format dxfId="57">
      <pivotArea outline="0" collapsedLevelsAreSubtotals="1" fieldPosition="0"/>
    </format>
    <format dxfId="56">
      <pivotArea field="5" type="button" dataOnly="0" labelOnly="1" outline="0" axis="axisRow" fieldPosition="0"/>
    </format>
    <format dxfId="55">
      <pivotArea dataOnly="0" labelOnly="1" fieldPosition="0">
        <references count="1">
          <reference field="5" count="0"/>
        </references>
      </pivotArea>
    </format>
    <format dxfId="54">
      <pivotArea dataOnly="0" labelOnly="1" grandRow="1" outline="0" fieldPosition="0"/>
    </format>
    <format dxfId="53">
      <pivotArea dataOnly="0" labelOnly="1" fieldPosition="0">
        <references count="2">
          <reference field="0" count="1">
            <x v="1"/>
          </reference>
          <reference field="5" count="1" selected="0">
            <x v="0"/>
          </reference>
        </references>
      </pivotArea>
    </format>
    <format dxfId="52">
      <pivotArea dataOnly="0" labelOnly="1" fieldPosition="0">
        <references count="2">
          <reference field="0" count="1">
            <x v="16"/>
          </reference>
          <reference field="5" count="1" selected="0">
            <x v="1"/>
          </reference>
        </references>
      </pivotArea>
    </format>
    <format dxfId="51">
      <pivotArea dataOnly="0" labelOnly="1" fieldPosition="0">
        <references count="2">
          <reference field="0" count="5">
            <x v="4"/>
            <x v="7"/>
            <x v="8"/>
            <x v="9"/>
            <x v="11"/>
          </reference>
          <reference field="5" count="1" selected="0">
            <x v="2"/>
          </reference>
        </references>
      </pivotArea>
    </format>
    <format dxfId="50">
      <pivotArea dataOnly="0" labelOnly="1" fieldPosition="0">
        <references count="2">
          <reference field="0" count="5">
            <x v="2"/>
            <x v="3"/>
            <x v="6"/>
            <x v="12"/>
            <x v="15"/>
          </reference>
          <reference field="5" count="1" selected="0">
            <x v="3"/>
          </reference>
        </references>
      </pivotArea>
    </format>
    <format dxfId="49">
      <pivotArea dataOnly="0" labelOnly="1" fieldPosition="0">
        <references count="2">
          <reference field="0" count="2">
            <x v="5"/>
            <x v="14"/>
          </reference>
          <reference field="5" count="1" selected="0">
            <x v="4"/>
          </reference>
        </references>
      </pivotArea>
    </format>
    <format dxfId="48">
      <pivotArea dataOnly="0" labelOnly="1" fieldPosition="0">
        <references count="2">
          <reference field="0" count="2">
            <x v="0"/>
            <x v="10"/>
          </reference>
          <reference field="5" count="1" selected="0">
            <x v="5"/>
          </reference>
        </references>
      </pivotArea>
    </format>
    <format dxfId="47">
      <pivotArea dataOnly="0" labelOnly="1" fieldPosition="0">
        <references count="1">
          <reference field="12" count="0"/>
        </references>
      </pivotArea>
    </format>
    <format dxfId="46">
      <pivotArea dataOnly="0" labelOnly="1" grandCol="1" outline="0" fieldPosition="0"/>
    </format>
    <format dxfId="45">
      <pivotArea dataOnly="0" labelOnly="1" fieldPosition="0">
        <references count="2">
          <reference field="0" count="1">
            <x v="5"/>
          </reference>
          <reference field="5" count="1" selected="0">
            <x v="4"/>
          </reference>
        </references>
      </pivotArea>
    </format>
    <format dxfId="44">
      <pivotArea dataOnly="0" labelOnly="1" fieldPosition="0">
        <references count="2">
          <reference field="0" count="4">
            <x v="4"/>
            <x v="7"/>
            <x v="8"/>
            <x v="9"/>
          </reference>
          <reference field="5" count="1" selected="0">
            <x v="2"/>
          </reference>
        </references>
      </pivotArea>
    </format>
    <format dxfId="43">
      <pivotArea dataOnly="0" labelOnly="1" fieldPosition="0">
        <references count="2">
          <reference field="0" count="1">
            <x v="16"/>
          </reference>
          <reference field="5" count="1" selected="0">
            <x v="1"/>
          </reference>
        </references>
      </pivotArea>
    </format>
    <format dxfId="42">
      <pivotArea dataOnly="0" labelOnly="1" fieldPosition="0">
        <references count="2">
          <reference field="0" count="1">
            <x v="16"/>
          </reference>
          <reference field="5" count="1" selected="0">
            <x v="1"/>
          </reference>
        </references>
      </pivotArea>
    </format>
    <format dxfId="41">
      <pivotArea dataOnly="0" labelOnly="1" fieldPosition="0">
        <references count="2">
          <reference field="0" count="1">
            <x v="1"/>
          </reference>
          <reference field="5" count="1" selected="0">
            <x v="0"/>
          </reference>
        </references>
      </pivotArea>
    </format>
    <format dxfId="40">
      <pivotArea dataOnly="0" labelOnly="1" fieldPosition="0">
        <references count="2">
          <reference field="0" count="5">
            <x v="2"/>
            <x v="3"/>
            <x v="6"/>
            <x v="12"/>
            <x v="15"/>
          </reference>
          <reference field="5" count="1" selected="0">
            <x v="3"/>
          </reference>
        </references>
      </pivotArea>
    </format>
    <format dxfId="39">
      <pivotArea dataOnly="0" labelOnly="1" fieldPosition="0">
        <references count="2">
          <reference field="0" count="2">
            <x v="5"/>
            <x v="14"/>
          </reference>
          <reference field="5" count="1" selected="0">
            <x v="4"/>
          </reference>
        </references>
      </pivotArea>
    </format>
    <format dxfId="38">
      <pivotArea dataOnly="0" labelOnly="1" fieldPosition="0">
        <references count="2">
          <reference field="0" count="2">
            <x v="5"/>
            <x v="14"/>
          </reference>
          <reference field="5" count="1" selected="0">
            <x v="4"/>
          </reference>
        </references>
      </pivotArea>
    </format>
    <format dxfId="37">
      <pivotArea dataOnly="0" labelOnly="1" fieldPosition="0">
        <references count="2">
          <reference field="0" count="2">
            <x v="0"/>
            <x v="10"/>
          </reference>
          <reference field="5" count="1" selected="0">
            <x v="5"/>
          </reference>
        </references>
      </pivotArea>
    </format>
    <format dxfId="36">
      <pivotArea dataOnly="0" labelOnly="1" fieldPosition="0">
        <references count="2">
          <reference field="0" count="2">
            <x v="0"/>
            <x v="10"/>
          </reference>
          <reference field="5" count="1" selected="0">
            <x v="5"/>
          </reference>
        </references>
      </pivotArea>
    </format>
    <format dxfId="35">
      <pivotArea dataOnly="0" labelOnly="1" fieldPosition="0">
        <references count="2">
          <reference field="0" count="1">
            <x v="0"/>
          </reference>
          <reference field="5" count="1" selected="0">
            <x v="5"/>
          </reference>
        </references>
      </pivotArea>
    </format>
    <format dxfId="34">
      <pivotArea field="0" type="button" dataOnly="0" labelOnly="1" outline="0" axis="axisRow" fieldPosition="1"/>
    </format>
    <format dxfId="33">
      <pivotArea field="0" type="button" dataOnly="0" labelOnly="1" outline="0" axis="axisRow" fieldPosition="1"/>
    </format>
    <format dxfId="32">
      <pivotArea field="0" type="button" dataOnly="0" labelOnly="1" outline="0" axis="axisRow" fieldPosition="1"/>
    </format>
    <format dxfId="31">
      <pivotArea field="0" type="button" dataOnly="0" labelOnly="1" outline="0" axis="axisRow" fieldPosition="1"/>
    </format>
    <format dxfId="30">
      <pivotArea field="0" type="button" dataOnly="0" labelOnly="1" outline="0" axis="axisRow" fieldPosition="1"/>
    </format>
    <format dxfId="29">
      <pivotArea dataOnly="0" labelOnly="1" outline="0" fieldPosition="0">
        <references count="2">
          <reference field="0" count="1">
            <x v="11"/>
          </reference>
          <reference field="5" count="1" selected="0">
            <x v="2"/>
          </reference>
        </references>
      </pivotArea>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86D336B-B565-4B21-AD9F-F99ACCDFF214}" name="PivotTable2" cacheId="0" applyNumberFormats="0" applyBorderFormats="0" applyFontFormats="0" applyPatternFormats="0" applyAlignmentFormats="0" applyWidthHeightFormats="1" dataCaption="Values" grandTotalCaption="Jumlah " updatedVersion="7" minRefreshableVersion="3" useAutoFormatting="1" itemPrintTitles="1" createdVersion="7" indent="0" outline="1" outlineData="1" multipleFieldFilters="0" rowHeaderCaption="Kecamatan" colHeaderCaption="Kategori">
  <location ref="A5:F13" firstHeaderRow="1" firstDataRow="2" firstDataCol="1"/>
  <pivotFields count="16">
    <pivotField dataField="1" showAll="0"/>
    <pivotField showAll="0"/>
    <pivotField showAll="0"/>
    <pivotField showAll="0"/>
    <pivotField showAll="0"/>
    <pivotField axis="axisRow" showAll="0">
      <items count="7">
        <item x="5"/>
        <item x="4"/>
        <item x="3"/>
        <item x="0"/>
        <item x="2"/>
        <item x="1"/>
        <item t="default"/>
      </items>
    </pivotField>
    <pivotField showAll="0"/>
    <pivotField showAll="0"/>
    <pivotField showAll="0"/>
    <pivotField showAll="0"/>
    <pivotField showAll="0"/>
    <pivotField showAll="0"/>
    <pivotField axis="axisCol" showAll="0">
      <items count="5">
        <item x="2"/>
        <item x="0"/>
        <item x="3"/>
        <item x="1"/>
        <item t="default"/>
      </items>
    </pivotField>
    <pivotField showAll="0"/>
    <pivotField showAll="0"/>
    <pivotField showAll="0"/>
  </pivotFields>
  <rowFields count="1">
    <field x="5"/>
  </rowFields>
  <rowItems count="7">
    <i>
      <x/>
    </i>
    <i>
      <x v="1"/>
    </i>
    <i>
      <x v="2"/>
    </i>
    <i>
      <x v="3"/>
    </i>
    <i>
      <x v="4"/>
    </i>
    <i>
      <x v="5"/>
    </i>
    <i t="grand">
      <x/>
    </i>
  </rowItems>
  <colFields count="1">
    <field x="12"/>
  </colFields>
  <colItems count="5">
    <i>
      <x/>
    </i>
    <i>
      <x v="1"/>
    </i>
    <i>
      <x v="2"/>
    </i>
    <i>
      <x v="3"/>
    </i>
    <i t="grand">
      <x/>
    </i>
  </colItems>
  <dataFields count="1">
    <dataField name="Count of Nama Cagar Budaya" fld="0" subtotal="count" baseField="0" baseItem="0"/>
  </dataFields>
  <formats count="23">
    <format dxfId="121">
      <pivotArea dataOnly="0" labelOnly="1" fieldPosition="0">
        <references count="1">
          <reference field="12" count="0"/>
        </references>
      </pivotArea>
    </format>
    <format dxfId="120">
      <pivotArea dataOnly="0" labelOnly="1" grandCol="1" outline="0" fieldPosition="0"/>
    </format>
    <format dxfId="119">
      <pivotArea field="5" type="button" dataOnly="0" labelOnly="1" outline="0" axis="axisRow" fieldPosition="0"/>
    </format>
    <format dxfId="118">
      <pivotArea dataOnly="0" labelOnly="1" fieldPosition="0">
        <references count="1">
          <reference field="12" count="0"/>
        </references>
      </pivotArea>
    </format>
    <format dxfId="117">
      <pivotArea dataOnly="0" labelOnly="1" grandCol="1" outline="0" fieldPosition="0"/>
    </format>
    <format dxfId="116">
      <pivotArea field="5" type="button" dataOnly="0" labelOnly="1" outline="0" axis="axisRow" fieldPosition="0"/>
    </format>
    <format dxfId="115">
      <pivotArea outline="0" collapsedLevelsAreSubtotals="1" fieldPosition="0"/>
    </format>
    <format dxfId="114">
      <pivotArea outline="0" collapsedLevelsAreSubtotals="1" fieldPosition="0"/>
    </format>
    <format dxfId="113">
      <pivotArea dataOnly="0" grandRow="1" fieldPosition="0"/>
    </format>
    <format dxfId="112">
      <pivotArea dataOnly="0" grandRow="1" fieldPosition="0"/>
    </format>
    <format dxfId="111">
      <pivotArea grandRow="1" outline="0" collapsedLevelsAreSubtotals="1" fieldPosition="0"/>
    </format>
    <format dxfId="110">
      <pivotArea outline="0" collapsedLevelsAreSubtotals="1" fieldPosition="0"/>
    </format>
    <format dxfId="109">
      <pivotArea field="5" type="button" dataOnly="0" labelOnly="1" outline="0" axis="axisRow" fieldPosition="0"/>
    </format>
    <format dxfId="108">
      <pivotArea dataOnly="0" labelOnly="1" fieldPosition="0">
        <references count="1">
          <reference field="5" count="0"/>
        </references>
      </pivotArea>
    </format>
    <format dxfId="107">
      <pivotArea dataOnly="0" labelOnly="1" grandRow="1" outline="0" fieldPosition="0"/>
    </format>
    <format dxfId="106">
      <pivotArea dataOnly="0" labelOnly="1" fieldPosition="0">
        <references count="1">
          <reference field="12" count="0"/>
        </references>
      </pivotArea>
    </format>
    <format dxfId="105">
      <pivotArea dataOnly="0" labelOnly="1" grandCol="1" outline="0" fieldPosition="0"/>
    </format>
    <format dxfId="104">
      <pivotArea outline="0" collapsedLevelsAreSubtotals="1" fieldPosition="0"/>
    </format>
    <format dxfId="103">
      <pivotArea field="5" type="button" dataOnly="0" labelOnly="1" outline="0" axis="axisRow" fieldPosition="0"/>
    </format>
    <format dxfId="102">
      <pivotArea dataOnly="0" labelOnly="1" fieldPosition="0">
        <references count="1">
          <reference field="5" count="0"/>
        </references>
      </pivotArea>
    </format>
    <format dxfId="101">
      <pivotArea dataOnly="0" labelOnly="1" grandRow="1" outline="0" fieldPosition="0"/>
    </format>
    <format dxfId="100">
      <pivotArea dataOnly="0" labelOnly="1" fieldPosition="0">
        <references count="1">
          <reference field="12" count="0"/>
        </references>
      </pivotArea>
    </format>
    <format dxfId="99">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0BF51B6-BB90-4920-804B-2E96E262ED10}" name="PivotTable4" cacheId="0" applyNumberFormats="0" applyBorderFormats="0" applyFontFormats="0" applyPatternFormats="0" applyAlignmentFormats="0" applyWidthHeightFormats="1" dataCaption="Values" grandTotalCaption="Jumlah" updatedVersion="7" minRefreshableVersion="3" useAutoFormatting="1" itemPrintTitles="1" createdVersion="7" indent="0" outline="1" outlineData="1" multipleFieldFilters="0" rowHeaderCaption="Jenis/Kecamatan">
  <location ref="A33:E53" firstHeaderRow="1" firstDataRow="2" firstDataCol="1"/>
  <pivotFields count="16">
    <pivotField dataField="1" showAll="0"/>
    <pivotField showAll="0"/>
    <pivotField showAll="0"/>
    <pivotField showAll="0"/>
    <pivotField showAll="0"/>
    <pivotField axis="axisRow" showAll="0">
      <items count="7">
        <item x="5"/>
        <item x="4"/>
        <item x="3"/>
        <item x="0"/>
        <item x="2"/>
        <item x="1"/>
        <item t="default"/>
      </items>
    </pivotField>
    <pivotField showAll="0"/>
    <pivotField showAll="0"/>
    <pivotField showAll="0"/>
    <pivotField showAll="0"/>
    <pivotField showAll="0"/>
    <pivotField axis="axisRow" showAll="0">
      <items count="10">
        <item x="1"/>
        <item x="2"/>
        <item x="7"/>
        <item x="4"/>
        <item x="0"/>
        <item x="6"/>
        <item x="8"/>
        <item x="5"/>
        <item x="3"/>
        <item t="default"/>
      </items>
    </pivotField>
    <pivotField showAll="0"/>
    <pivotField axis="axisCol" showAll="0">
      <items count="4">
        <item x="2"/>
        <item x="0"/>
        <item x="1"/>
        <item t="default"/>
      </items>
    </pivotField>
    <pivotField showAll="0"/>
    <pivotField showAll="0"/>
  </pivotFields>
  <rowFields count="2">
    <field x="5"/>
    <field x="11"/>
  </rowFields>
  <rowItems count="19">
    <i>
      <x/>
    </i>
    <i r="1">
      <x v="6"/>
    </i>
    <i>
      <x v="1"/>
    </i>
    <i r="1">
      <x v="8"/>
    </i>
    <i>
      <x v="2"/>
    </i>
    <i r="1">
      <x v="2"/>
    </i>
    <i r="1">
      <x v="3"/>
    </i>
    <i>
      <x v="3"/>
    </i>
    <i r="1">
      <x/>
    </i>
    <i r="1">
      <x v="1"/>
    </i>
    <i r="1">
      <x v="4"/>
    </i>
    <i r="1">
      <x v="8"/>
    </i>
    <i>
      <x v="4"/>
    </i>
    <i r="1">
      <x v="5"/>
    </i>
    <i r="1">
      <x v="7"/>
    </i>
    <i>
      <x v="5"/>
    </i>
    <i r="1">
      <x v="3"/>
    </i>
    <i r="1">
      <x v="8"/>
    </i>
    <i t="grand">
      <x/>
    </i>
  </rowItems>
  <colFields count="1">
    <field x="13"/>
  </colFields>
  <colItems count="4">
    <i>
      <x/>
    </i>
    <i>
      <x v="1"/>
    </i>
    <i>
      <x v="2"/>
    </i>
    <i t="grand">
      <x/>
    </i>
  </colItems>
  <dataFields count="1">
    <dataField name="Count of Nama Cagar Budaya" fld="0" subtotal="count" baseField="0" baseItem="0"/>
  </dataFields>
  <formats count="40">
    <format dxfId="161">
      <pivotArea field="5" type="button" dataOnly="0" labelOnly="1" outline="0" axis="axisRow" fieldPosition="0"/>
    </format>
    <format dxfId="160">
      <pivotArea dataOnly="0" labelOnly="1" fieldPosition="0">
        <references count="1">
          <reference field="13" count="0"/>
        </references>
      </pivotArea>
    </format>
    <format dxfId="159">
      <pivotArea dataOnly="0" labelOnly="1" grandCol="1" outline="0" fieldPosition="0"/>
    </format>
    <format dxfId="158">
      <pivotArea dataOnly="0" labelOnly="1" fieldPosition="0">
        <references count="1">
          <reference field="13" count="0"/>
        </references>
      </pivotArea>
    </format>
    <format dxfId="157">
      <pivotArea dataOnly="0" labelOnly="1" grandCol="1" outline="0" fieldPosition="0"/>
    </format>
    <format dxfId="156">
      <pivotArea outline="0" collapsedLevelsAreSubtotals="1" fieldPosition="0"/>
    </format>
    <format dxfId="155">
      <pivotArea outline="0" collapsedLevelsAreSubtotals="1" fieldPosition="0"/>
    </format>
    <format dxfId="154">
      <pivotArea dataOnly="0" labelOnly="1" grandRow="1" outline="0" fieldPosition="0"/>
    </format>
    <format dxfId="153">
      <pivotArea dataOnly="0" labelOnly="1" grandRow="1" outline="0" fieldPosition="0"/>
    </format>
    <format dxfId="152">
      <pivotArea outline="0" collapsedLevelsAreSubtotals="1" fieldPosition="0"/>
    </format>
    <format dxfId="151">
      <pivotArea field="5" type="button" dataOnly="0" labelOnly="1" outline="0" axis="axisRow" fieldPosition="0"/>
    </format>
    <format dxfId="150">
      <pivotArea dataOnly="0" labelOnly="1" fieldPosition="0">
        <references count="1">
          <reference field="5" count="0"/>
        </references>
      </pivotArea>
    </format>
    <format dxfId="149">
      <pivotArea dataOnly="0" labelOnly="1" grandRow="1" outline="0" fieldPosition="0"/>
    </format>
    <format dxfId="148">
      <pivotArea dataOnly="0" labelOnly="1" fieldPosition="0">
        <references count="2">
          <reference field="5" count="1" selected="0">
            <x v="0"/>
          </reference>
          <reference field="11" count="1">
            <x v="6"/>
          </reference>
        </references>
      </pivotArea>
    </format>
    <format dxfId="147">
      <pivotArea dataOnly="0" labelOnly="1" fieldPosition="0">
        <references count="2">
          <reference field="5" count="1" selected="0">
            <x v="1"/>
          </reference>
          <reference field="11" count="1">
            <x v="8"/>
          </reference>
        </references>
      </pivotArea>
    </format>
    <format dxfId="146">
      <pivotArea dataOnly="0" labelOnly="1" fieldPosition="0">
        <references count="2">
          <reference field="5" count="1" selected="0">
            <x v="2"/>
          </reference>
          <reference field="11" count="2">
            <x v="2"/>
            <x v="3"/>
          </reference>
        </references>
      </pivotArea>
    </format>
    <format dxfId="145">
      <pivotArea dataOnly="0" labelOnly="1" fieldPosition="0">
        <references count="2">
          <reference field="5" count="1" selected="0">
            <x v="3"/>
          </reference>
          <reference field="11" count="4">
            <x v="0"/>
            <x v="1"/>
            <x v="4"/>
            <x v="8"/>
          </reference>
        </references>
      </pivotArea>
    </format>
    <format dxfId="144">
      <pivotArea dataOnly="0" labelOnly="1" fieldPosition="0">
        <references count="2">
          <reference field="5" count="1" selected="0">
            <x v="4"/>
          </reference>
          <reference field="11" count="2">
            <x v="5"/>
            <x v="7"/>
          </reference>
        </references>
      </pivotArea>
    </format>
    <format dxfId="143">
      <pivotArea dataOnly="0" labelOnly="1" fieldPosition="0">
        <references count="2">
          <reference field="5" count="1" selected="0">
            <x v="5"/>
          </reference>
          <reference field="11" count="2">
            <x v="3"/>
            <x v="8"/>
          </reference>
        </references>
      </pivotArea>
    </format>
    <format dxfId="142">
      <pivotArea dataOnly="0" labelOnly="1" fieldPosition="0">
        <references count="1">
          <reference field="13" count="0"/>
        </references>
      </pivotArea>
    </format>
    <format dxfId="141">
      <pivotArea dataOnly="0" labelOnly="1" grandCol="1" outline="0" fieldPosition="0"/>
    </format>
    <format dxfId="140">
      <pivotArea outline="0" collapsedLevelsAreSubtotals="1" fieldPosition="0"/>
    </format>
    <format dxfId="139">
      <pivotArea field="5" type="button" dataOnly="0" labelOnly="1" outline="0" axis="axisRow" fieldPosition="0"/>
    </format>
    <format dxfId="138">
      <pivotArea dataOnly="0" labelOnly="1" fieldPosition="0">
        <references count="1">
          <reference field="5" count="0"/>
        </references>
      </pivotArea>
    </format>
    <format dxfId="137">
      <pivotArea dataOnly="0" labelOnly="1" grandRow="1" outline="0" fieldPosition="0"/>
    </format>
    <format dxfId="136">
      <pivotArea dataOnly="0" labelOnly="1" fieldPosition="0">
        <references count="2">
          <reference field="5" count="1" selected="0">
            <x v="0"/>
          </reference>
          <reference field="11" count="1">
            <x v="6"/>
          </reference>
        </references>
      </pivotArea>
    </format>
    <format dxfId="135">
      <pivotArea dataOnly="0" labelOnly="1" fieldPosition="0">
        <references count="2">
          <reference field="5" count="1" selected="0">
            <x v="1"/>
          </reference>
          <reference field="11" count="1">
            <x v="8"/>
          </reference>
        </references>
      </pivotArea>
    </format>
    <format dxfId="134">
      <pivotArea dataOnly="0" labelOnly="1" fieldPosition="0">
        <references count="2">
          <reference field="5" count="1" selected="0">
            <x v="2"/>
          </reference>
          <reference field="11" count="2">
            <x v="2"/>
            <x v="3"/>
          </reference>
        </references>
      </pivotArea>
    </format>
    <format dxfId="133">
      <pivotArea dataOnly="0" labelOnly="1" fieldPosition="0">
        <references count="2">
          <reference field="5" count="1" selected="0">
            <x v="3"/>
          </reference>
          <reference field="11" count="4">
            <x v="0"/>
            <x v="1"/>
            <x v="4"/>
            <x v="8"/>
          </reference>
        </references>
      </pivotArea>
    </format>
    <format dxfId="132">
      <pivotArea dataOnly="0" labelOnly="1" fieldPosition="0">
        <references count="2">
          <reference field="5" count="1" selected="0">
            <x v="4"/>
          </reference>
          <reference field="11" count="2">
            <x v="5"/>
            <x v="7"/>
          </reference>
        </references>
      </pivotArea>
    </format>
    <format dxfId="131">
      <pivotArea dataOnly="0" labelOnly="1" fieldPosition="0">
        <references count="2">
          <reference field="5" count="1" selected="0">
            <x v="5"/>
          </reference>
          <reference field="11" count="2">
            <x v="3"/>
            <x v="8"/>
          </reference>
        </references>
      </pivotArea>
    </format>
    <format dxfId="130">
      <pivotArea dataOnly="0" labelOnly="1" fieldPosition="0">
        <references count="1">
          <reference field="13" count="0"/>
        </references>
      </pivotArea>
    </format>
    <format dxfId="129">
      <pivotArea dataOnly="0" labelOnly="1" grandCol="1" outline="0" fieldPosition="0"/>
    </format>
    <format dxfId="128">
      <pivotArea dataOnly="0" labelOnly="1" fieldPosition="0">
        <references count="2">
          <reference field="5" count="1" selected="0">
            <x v="2"/>
          </reference>
          <reference field="11" count="1">
            <x v="3"/>
          </reference>
        </references>
      </pivotArea>
    </format>
    <format dxfId="127">
      <pivotArea dataOnly="0" labelOnly="1" fieldPosition="0">
        <references count="2">
          <reference field="5" count="1" selected="0">
            <x v="2"/>
          </reference>
          <reference field="11" count="1">
            <x v="3"/>
          </reference>
        </references>
      </pivotArea>
    </format>
    <format dxfId="126">
      <pivotArea dataOnly="0" labelOnly="1" fieldPosition="0">
        <references count="2">
          <reference field="5" count="1" selected="0">
            <x v="2"/>
          </reference>
          <reference field="11" count="1">
            <x v="3"/>
          </reference>
        </references>
      </pivotArea>
    </format>
    <format dxfId="125">
      <pivotArea dataOnly="0" labelOnly="1" fieldPosition="0">
        <references count="2">
          <reference field="5" count="1" selected="0">
            <x v="2"/>
          </reference>
          <reference field="11" count="1">
            <x v="3"/>
          </reference>
        </references>
      </pivotArea>
    </format>
    <format dxfId="124">
      <pivotArea dataOnly="0" labelOnly="1" fieldPosition="0">
        <references count="2">
          <reference field="5" count="1" selected="0">
            <x v="2"/>
          </reference>
          <reference field="11" count="1">
            <x v="2"/>
          </reference>
        </references>
      </pivotArea>
    </format>
    <format dxfId="123">
      <pivotArea dataOnly="0" labelOnly="1" fieldPosition="0">
        <references count="2">
          <reference field="5" count="1" selected="0">
            <x v="2"/>
          </reference>
          <reference field="11" count="1">
            <x v="2"/>
          </reference>
        </references>
      </pivotArea>
    </format>
    <format dxfId="122">
      <pivotArea dataOnly="0" labelOnly="1" fieldPosition="0">
        <references count="2">
          <reference field="5" count="1" selected="0">
            <x v="2"/>
          </reference>
          <reference field="11"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7DF124-8406-4538-87D9-CC158A219B3A}" name="cabud" displayName="cabud" ref="A1:P17" totalsRowShown="0" headerRowDxfId="185" dataDxfId="184">
  <autoFilter ref="A1:P17" xr:uid="{917DF124-8406-4538-87D9-CC158A219B3A}"/>
  <tableColumns count="16">
    <tableColumn id="1" xr3:uid="{0303FFED-478E-4479-8B3D-40D85B1EF6C0}" name="Nama Cagar Budaya" dataDxfId="183"/>
    <tableColumn id="2" xr3:uid="{8BAC2888-2E23-4855-84A5-899450639F0D}" name="Desa" dataDxfId="182"/>
    <tableColumn id="14" xr3:uid="{10E5CFEE-CB14-4546-97B5-40977CFBA4B0}" name="Kode Satuan Desa / Kelurahan" dataDxfId="181"/>
    <tableColumn id="15" xr3:uid="{2A4B6A6E-2B9E-4D11-8E38-6F03935A5EDF}" name="Satuan" dataDxfId="180">
      <calculatedColumnFormula>VLOOKUP(cabud[[#This Row],[Kode Satuan Desa / Kelurahan]],ini[],2,0)</calculatedColumnFormula>
    </tableColumn>
    <tableColumn id="8" xr3:uid="{21B83E7E-A4E2-41CB-83E3-54C6563C6AAD}" name="Kode Desa" dataDxfId="179">
      <calculatedColumnFormula>VLOOKUP(cabud[[#This Row],[Desa]],ok[],2,0)</calculatedColumnFormula>
    </tableColumn>
    <tableColumn id="3" xr3:uid="{604CDCAA-DB03-416E-8DD7-2A4A39347891}" name="Kecamatan" dataDxfId="178"/>
    <tableColumn id="9" xr3:uid="{F0085C88-0F5C-4285-A364-C23DF5611F28}" name="Kode Kecamtan" dataDxfId="177">
      <calculatedColumnFormula>LEFT(cabud[[#This Row],[Kode Desa]],8)</calculatedColumnFormula>
    </tableColumn>
    <tableColumn id="10" xr3:uid="{14090180-5A2F-43B0-8648-F0FAD78EA574}" name="Kabupaten" dataDxfId="176">
      <calculatedColumnFormula>IF(cabud[[#This Row],[Kode Kabupaten]]="63.11","Balangan","Kalimantan Selatan")</calculatedColumnFormula>
    </tableColumn>
    <tableColumn id="11" xr3:uid="{EBE64F6F-03E8-457D-8A5D-31AD5AD2B9C4}" name="Kode Kabupaten" dataDxfId="175">
      <calculatedColumnFormula>LEFT(cabud[[#This Row],[Kode Desa]],5)</calculatedColumnFormula>
    </tableColumn>
    <tableColumn id="12" xr3:uid="{CB3DB7E9-DAC0-4B3E-BC36-33C5DE926F35}" name="Provinsi" dataDxfId="174">
      <calculatedColumnFormula>IF(cabud[[#This Row],[Kode Prov]]="63.11","Balangan","Kalimantan Selatan")</calculatedColumnFormula>
    </tableColumn>
    <tableColumn id="13" xr3:uid="{A8197801-1192-412B-9FEE-AE4B37B468EC}" name="Kode Prov" dataDxfId="173">
      <calculatedColumnFormula>LEFT(cabud[[#This Row],[Kode Desa]],2)</calculatedColumnFormula>
    </tableColumn>
    <tableColumn id="4" xr3:uid="{6280DF9A-54E8-4F49-89DB-FAD86F8B2062}" name="Jenis" dataDxfId="172"/>
    <tableColumn id="5" xr3:uid="{70D937F2-0542-4F3D-BF94-642171502C8D}" name="Kategori" dataDxfId="171"/>
    <tableColumn id="6" xr3:uid="{54E6677A-8757-4A26-AD35-DEEDE2838E41}" name="Periodisasi" dataDxfId="170"/>
    <tableColumn id="7" xr3:uid="{1A7468D7-356D-41B3-A052-087CACC355BD}" name="Tahun" dataDxfId="169"/>
    <tableColumn id="16" xr3:uid="{6E9CA711-BDE8-4E51-B79D-AE991DB4D06F}" name="Abad" dataDxfId="168">
      <calculatedColumnFormula>VLOOKUP(cabud[[#This Row],[Tahun]],AB[],2,0)</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5A7D7A-E79E-4C8C-A471-1D0CA7BEF5DF}" name="ok" displayName="ok" ref="A4:B14" totalsRowShown="0" headerRowCellStyle="Accent5">
  <autoFilter ref="A4:B14" xr:uid="{B4FE1839-45F8-44DB-BACE-D7DDB37EE22B}"/>
  <tableColumns count="2">
    <tableColumn id="1" xr3:uid="{8C691DDB-A300-46F6-BD9A-88836E649017}" name="Desa" dataDxfId="167"/>
    <tableColumn id="2" xr3:uid="{FB20467B-A751-489C-A011-049B16AA2715}" name="Kode Desa" dataDxfId="166" dataCellStyle="20% - Accent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96A630-EA00-49F2-AC79-5D33A4CD290A}" name="ini" displayName="ini" ref="E5:F8" totalsRowShown="0" headerRowDxfId="165" dataDxfId="164">
  <autoFilter ref="E5:F8" xr:uid="{7C96A630-EA00-49F2-AC79-5D33A4CD290A}"/>
  <tableColumns count="2">
    <tableColumn id="1" xr3:uid="{814EC90F-A9BE-4416-9873-662633A8D804}" name="Kode Satuan desa/kel" dataDxfId="163"/>
    <tableColumn id="2" xr3:uid="{D77B657E-422A-4ACB-95A8-5B4CF59B723C}" name="Desa/Kelurahan" dataDxfId="16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45CD01-6E73-4BF8-8FD5-33294368F3BE}" name="AB" displayName="AB" ref="J8:K19" totalsRowShown="0">
  <autoFilter ref="J8:K19" xr:uid="{9645CD01-6E73-4BF8-8FD5-33294368F3BE}"/>
  <tableColumns count="2">
    <tableColumn id="1" xr3:uid="{64EB5286-B750-401D-8ACA-7767FF833A12}" name="A"/>
    <tableColumn id="2" xr3:uid="{CAB5A01C-C2A3-4BEE-9556-FB2ADF39BFE3}" name="B"/>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716904-B923-4504-8575-D101EBA6ED8D}" name="Table5" displayName="Table5" ref="A1:G14" totalsRowShown="0" headerRowDxfId="8" dataDxfId="7">
  <autoFilter ref="A1:G14" xr:uid="{41716904-B923-4504-8575-D101EBA6ED8D}"/>
  <tableColumns count="7">
    <tableColumn id="1" xr3:uid="{14E0B8D2-AC2E-41A1-B3B8-F284A6428BBC}" name="No" dataDxfId="6"/>
    <tableColumn id="2" xr3:uid="{5A28E202-3FE1-40AC-BE5E-A529B8486B53}" name="Variabel" dataDxfId="5"/>
    <tableColumn id="3" xr3:uid="{4C2AC44B-C420-45F1-80BE-F9B0AC5E985A}" name="Alias" dataDxfId="4"/>
    <tableColumn id="4" xr3:uid="{F71F5A60-026F-4EC0-81D1-BEB3B7F24AC6}" name="Definisi " dataDxfId="3"/>
    <tableColumn id="5" xr3:uid="{6CA7E183-31DE-448E-9850-6A933EC3560B}" name="Referensi" dataDxfId="2"/>
    <tableColumn id="6" xr3:uid="{53333F0E-F125-4537-B0A0-725887311239}" name="Tipe Data" dataDxfId="1"/>
    <tableColumn id="7" xr3:uid="{1FC13F2C-C3B3-4B2E-9C5B-5D86A475A78D}" name="Bentuk Isian"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ivotTable" Target="../pivotTables/pivot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5" Type="http://schemas.openxmlformats.org/officeDocument/2006/relationships/printerSettings" Target="../printerSettings/printerSettings3.bin"/><Relationship Id="rId4"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opLeftCell="A2" workbookViewId="0">
      <selection activeCell="B3" sqref="B3"/>
    </sheetView>
  </sheetViews>
  <sheetFormatPr defaultRowHeight="12.75"/>
  <cols>
    <col min="1" max="1" width="71.1640625" customWidth="1"/>
    <col min="2" max="2" width="20.83203125" customWidth="1"/>
    <col min="3" max="3" width="16.6640625" customWidth="1"/>
  </cols>
  <sheetData>
    <row r="1" spans="1:9" ht="57.95" customHeight="1"/>
    <row r="2" spans="1:9" ht="408.95" customHeight="1">
      <c r="I2" s="1" t="s">
        <v>0</v>
      </c>
    </row>
    <row r="3" spans="1:9" ht="45.95" customHeight="1"/>
    <row r="4" spans="1:9" ht="15">
      <c r="A4" s="2" t="s">
        <v>0</v>
      </c>
      <c r="B4" s="2" t="s">
        <v>17</v>
      </c>
      <c r="C4" s="3" t="s">
        <v>18</v>
      </c>
    </row>
    <row r="5" spans="1:9" ht="15">
      <c r="A5" s="2" t="s">
        <v>1</v>
      </c>
      <c r="B5" s="2" t="s">
        <v>17</v>
      </c>
      <c r="C5" s="3" t="s">
        <v>18</v>
      </c>
    </row>
    <row r="6" spans="1:9" ht="15">
      <c r="A6" s="2" t="s">
        <v>2</v>
      </c>
      <c r="B6" s="2" t="s">
        <v>17</v>
      </c>
    </row>
    <row r="7" spans="1:9" ht="15">
      <c r="A7" s="2" t="s">
        <v>3</v>
      </c>
      <c r="B7" s="2" t="s">
        <v>19</v>
      </c>
    </row>
    <row r="8" spans="1:9" ht="15">
      <c r="A8" s="2" t="s">
        <v>4</v>
      </c>
      <c r="B8" s="2" t="s">
        <v>20</v>
      </c>
    </row>
    <row r="9" spans="1:9" ht="15">
      <c r="A9" s="2" t="s">
        <v>5</v>
      </c>
      <c r="B9" s="2" t="s">
        <v>20</v>
      </c>
    </row>
    <row r="10" spans="1:9" ht="15">
      <c r="A10" s="2" t="s">
        <v>6</v>
      </c>
      <c r="B10" s="2" t="s">
        <v>20</v>
      </c>
    </row>
    <row r="11" spans="1:9" ht="15">
      <c r="A11" s="2" t="s">
        <v>7</v>
      </c>
      <c r="B11" s="2" t="s">
        <v>17</v>
      </c>
    </row>
    <row r="12" spans="1:9" ht="15">
      <c r="A12" s="2" t="s">
        <v>8</v>
      </c>
      <c r="B12" s="2" t="s">
        <v>21</v>
      </c>
    </row>
    <row r="13" spans="1:9" ht="15">
      <c r="A13" s="2" t="s">
        <v>9</v>
      </c>
      <c r="B13" s="2" t="s">
        <v>22</v>
      </c>
    </row>
    <row r="14" spans="1:9" ht="15">
      <c r="A14" s="2" t="s">
        <v>10</v>
      </c>
      <c r="B14" s="2" t="s">
        <v>23</v>
      </c>
    </row>
    <row r="15" spans="1:9" ht="15">
      <c r="A15" s="2" t="s">
        <v>11</v>
      </c>
      <c r="B15" s="2" t="s">
        <v>24</v>
      </c>
    </row>
    <row r="16" spans="1:9" ht="15">
      <c r="A16" s="2" t="s">
        <v>12</v>
      </c>
      <c r="B16" s="2" t="s">
        <v>25</v>
      </c>
    </row>
    <row r="17" spans="1:2" ht="15">
      <c r="A17" s="2" t="s">
        <v>13</v>
      </c>
      <c r="B17" s="2" t="s">
        <v>20</v>
      </c>
    </row>
    <row r="18" spans="1:2" ht="15">
      <c r="A18" s="2" t="s">
        <v>14</v>
      </c>
      <c r="B18" s="2" t="s">
        <v>26</v>
      </c>
    </row>
    <row r="19" spans="1:2" ht="15">
      <c r="A19" s="2" t="s">
        <v>15</v>
      </c>
      <c r="B19" s="2" t="s">
        <v>27</v>
      </c>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BB98-5D20-4EDA-8F9B-DD1025AFEFE3}">
  <dimension ref="A1:P17"/>
  <sheetViews>
    <sheetView tabSelected="1" workbookViewId="0">
      <selection activeCell="B16" sqref="B16"/>
    </sheetView>
  </sheetViews>
  <sheetFormatPr defaultRowHeight="12.75"/>
  <cols>
    <col min="1" max="1" width="60.83203125" customWidth="1"/>
    <col min="2" max="2" width="21.1640625" bestFit="1" customWidth="1"/>
    <col min="3" max="5" width="21.1640625" customWidth="1"/>
    <col min="6" max="11" width="19.1640625" customWidth="1"/>
    <col min="12" max="12" width="24.5" customWidth="1"/>
    <col min="13" max="13" width="19.1640625" customWidth="1"/>
    <col min="14" max="14" width="15.83203125" customWidth="1"/>
    <col min="15" max="15" width="16.1640625" customWidth="1"/>
    <col min="16" max="16" width="11.83203125" customWidth="1"/>
  </cols>
  <sheetData>
    <row r="1" spans="1:16" ht="15.75">
      <c r="A1" s="4" t="s">
        <v>34</v>
      </c>
      <c r="B1" s="4" t="s">
        <v>16</v>
      </c>
      <c r="C1" s="4" t="s">
        <v>81</v>
      </c>
      <c r="D1" s="4" t="s">
        <v>76</v>
      </c>
      <c r="E1" s="4" t="s">
        <v>61</v>
      </c>
      <c r="F1" s="4" t="s">
        <v>28</v>
      </c>
      <c r="G1" s="4" t="s">
        <v>71</v>
      </c>
      <c r="H1" s="4" t="s">
        <v>72</v>
      </c>
      <c r="I1" s="4" t="s">
        <v>73</v>
      </c>
      <c r="J1" s="4" t="s">
        <v>74</v>
      </c>
      <c r="K1" s="4" t="s">
        <v>75</v>
      </c>
      <c r="L1" s="4" t="s">
        <v>35</v>
      </c>
      <c r="M1" s="4" t="s">
        <v>45</v>
      </c>
      <c r="N1" s="4" t="s">
        <v>46</v>
      </c>
      <c r="O1" s="4" t="s">
        <v>54</v>
      </c>
      <c r="P1" s="4" t="s">
        <v>100</v>
      </c>
    </row>
    <row r="2" spans="1:16" ht="15.75">
      <c r="A2" s="4" t="s">
        <v>0</v>
      </c>
      <c r="B2" s="4" t="s">
        <v>17</v>
      </c>
      <c r="C2" s="4">
        <v>2</v>
      </c>
      <c r="D2" s="4" t="str">
        <f>VLOOKUP(cabud[[#This Row],[Kode Satuan Desa / Kelurahan]],ini[],2,0)</f>
        <v>Desa</v>
      </c>
      <c r="E2" s="4" t="str">
        <f>VLOOKUP(cabud[[#This Row],[Desa]],ok[],2,0)</f>
        <v>63.11.05.2011</v>
      </c>
      <c r="F2" s="4" t="s">
        <v>18</v>
      </c>
      <c r="G2" s="4" t="str">
        <f>LEFT(cabud[[#This Row],[Kode Desa]],8)</f>
        <v>63.11.05</v>
      </c>
      <c r="H2" s="4" t="str">
        <f>IF(cabud[[#This Row],[Kode Kabupaten]]="63.11","Balangan","Kalimantan Selatan")</f>
        <v>Balangan</v>
      </c>
      <c r="I2" s="4" t="str">
        <f>LEFT(cabud[[#This Row],[Kode Desa]],5)</f>
        <v>63.11</v>
      </c>
      <c r="J2" s="4" t="str">
        <f>IF(cabud[[#This Row],[Kode Prov]]="63.11","Balangan","Kalimantan Selatan")</f>
        <v>Kalimantan Selatan</v>
      </c>
      <c r="K2" s="4" t="str">
        <f>LEFT(cabud[[#This Row],[Kode Desa]],2)</f>
        <v>63</v>
      </c>
      <c r="L2" s="4" t="s">
        <v>36</v>
      </c>
      <c r="M2" s="4" t="s">
        <v>47</v>
      </c>
      <c r="N2" s="4" t="s">
        <v>51</v>
      </c>
      <c r="O2" s="4" t="s">
        <v>55</v>
      </c>
      <c r="P2" s="4" t="str">
        <f>VLOOKUP(cabud[[#This Row],[Tahun]],AB[],2,0)</f>
        <v>Abad 19</v>
      </c>
    </row>
    <row r="3" spans="1:16" ht="15.75">
      <c r="A3" s="4" t="s">
        <v>1</v>
      </c>
      <c r="B3" s="4" t="s">
        <v>17</v>
      </c>
      <c r="C3" s="4">
        <v>2</v>
      </c>
      <c r="D3" s="4" t="str">
        <f>VLOOKUP(cabud[[#This Row],[Kode Satuan Desa / Kelurahan]],ini[],2,0)</f>
        <v>Desa</v>
      </c>
      <c r="E3" s="4" t="str">
        <f>VLOOKUP(cabud[[#This Row],[Desa]],ok[],2,0)</f>
        <v>63.11.05.2011</v>
      </c>
      <c r="F3" s="4" t="s">
        <v>18</v>
      </c>
      <c r="G3" s="4" t="str">
        <f>LEFT(cabud[[#This Row],[Kode Desa]],8)</f>
        <v>63.11.05</v>
      </c>
      <c r="H3" s="4" t="str">
        <f>IF(cabud[[#This Row],[Kode Kabupaten]]="63.11","Balangan","Kalimantan Selatan")</f>
        <v>Balangan</v>
      </c>
      <c r="I3" s="4" t="str">
        <f>LEFT(cabud[[#This Row],[Kode Desa]],5)</f>
        <v>63.11</v>
      </c>
      <c r="J3" s="4" t="str">
        <f>IF(cabud[[#This Row],[Kode Prov]]="63.11","Balangan","Kalimantan Selatan")</f>
        <v>Kalimantan Selatan</v>
      </c>
      <c r="K3" s="4" t="str">
        <f>LEFT(cabud[[#This Row],[Kode Desa]],2)</f>
        <v>63</v>
      </c>
      <c r="L3" s="4" t="s">
        <v>37</v>
      </c>
      <c r="M3" s="4" t="s">
        <v>47</v>
      </c>
      <c r="N3" s="4" t="s">
        <v>51</v>
      </c>
      <c r="O3" s="4" t="s">
        <v>56</v>
      </c>
      <c r="P3" s="4" t="str">
        <f>VLOOKUP(cabud[[#This Row],[Tahun]],AB[],2,0)</f>
        <v>Abad 20</v>
      </c>
    </row>
    <row r="4" spans="1:16" ht="15.75">
      <c r="A4" s="4" t="s">
        <v>2</v>
      </c>
      <c r="B4" s="4" t="s">
        <v>17</v>
      </c>
      <c r="C4" s="4">
        <v>2</v>
      </c>
      <c r="D4" s="4" t="str">
        <f>VLOOKUP(cabud[[#This Row],[Kode Satuan Desa / Kelurahan]],ini[],2,0)</f>
        <v>Desa</v>
      </c>
      <c r="E4" s="4" t="str">
        <f>VLOOKUP(cabud[[#This Row],[Desa]],ok[],2,0)</f>
        <v>63.11.05.2011</v>
      </c>
      <c r="F4" s="4" t="s">
        <v>18</v>
      </c>
      <c r="G4" s="4" t="str">
        <f>LEFT(cabud[[#This Row],[Kode Desa]],8)</f>
        <v>63.11.05</v>
      </c>
      <c r="H4" s="4" t="str">
        <f>IF(cabud[[#This Row],[Kode Kabupaten]]="63.11","Balangan","Kalimantan Selatan")</f>
        <v>Balangan</v>
      </c>
      <c r="I4" s="4" t="str">
        <f>LEFT(cabud[[#This Row],[Kode Desa]],5)</f>
        <v>63.11</v>
      </c>
      <c r="J4" s="4" t="str">
        <f>IF(cabud[[#This Row],[Kode Prov]]="63.11","Balangan","Kalimantan Selatan")</f>
        <v>Kalimantan Selatan</v>
      </c>
      <c r="K4" s="4" t="str">
        <f>LEFT(cabud[[#This Row],[Kode Desa]],2)</f>
        <v>63</v>
      </c>
      <c r="L4" s="4" t="s">
        <v>37</v>
      </c>
      <c r="M4" s="4" t="s">
        <v>47</v>
      </c>
      <c r="N4" s="4" t="s">
        <v>51</v>
      </c>
      <c r="O4" s="4" t="s">
        <v>56</v>
      </c>
      <c r="P4" s="4" t="str">
        <f>VLOOKUP(cabud[[#This Row],[Tahun]],AB[],2,0)</f>
        <v>Abad 20</v>
      </c>
    </row>
    <row r="5" spans="1:16" ht="15.75">
      <c r="A5" s="4" t="s">
        <v>12</v>
      </c>
      <c r="B5" s="4" t="s">
        <v>25</v>
      </c>
      <c r="C5" s="4">
        <v>2</v>
      </c>
      <c r="D5" s="4" t="str">
        <f>VLOOKUP(cabud[[#This Row],[Kode Satuan Desa / Kelurahan]],ini[],2,0)</f>
        <v>Desa</v>
      </c>
      <c r="E5" s="4" t="str">
        <f>VLOOKUP(cabud[[#This Row],[Desa]],ok[],2,0)</f>
        <v>63.11.05.2022</v>
      </c>
      <c r="F5" s="4" t="s">
        <v>18</v>
      </c>
      <c r="G5" s="4" t="str">
        <f>LEFT(cabud[[#This Row],[Kode Desa]],8)</f>
        <v>63.11.05</v>
      </c>
      <c r="H5" s="4" t="str">
        <f>IF(cabud[[#This Row],[Kode Kabupaten]]="63.11","Balangan","Kalimantan Selatan")</f>
        <v>Balangan</v>
      </c>
      <c r="I5" s="4" t="str">
        <f>LEFT(cabud[[#This Row],[Kode Desa]],5)</f>
        <v>63.11</v>
      </c>
      <c r="J5" s="4" t="str">
        <f>IF(cabud[[#This Row],[Kode Prov]]="63.11","Balangan","Kalimantan Selatan")</f>
        <v>Kalimantan Selatan</v>
      </c>
      <c r="K5" s="4" t="str">
        <f>LEFT(cabud[[#This Row],[Kode Desa]],2)</f>
        <v>63</v>
      </c>
      <c r="L5" s="4" t="s">
        <v>38</v>
      </c>
      <c r="M5" s="4" t="s">
        <v>48</v>
      </c>
      <c r="N5" s="4" t="s">
        <v>51</v>
      </c>
      <c r="O5" s="4">
        <v>1930</v>
      </c>
      <c r="P5" s="4" t="str">
        <f>VLOOKUP(cabud[[#This Row],[Tahun]],AB[],2,0)</f>
        <v>Abad 20</v>
      </c>
    </row>
    <row r="6" spans="1:16" ht="15.75">
      <c r="A6" s="4" t="s">
        <v>7</v>
      </c>
      <c r="B6" s="4" t="s">
        <v>17</v>
      </c>
      <c r="C6" s="4">
        <v>2</v>
      </c>
      <c r="D6" s="4" t="str">
        <f>VLOOKUP(cabud[[#This Row],[Kode Satuan Desa / Kelurahan]],ini[],2,0)</f>
        <v>Desa</v>
      </c>
      <c r="E6" s="4" t="str">
        <f>VLOOKUP(cabud[[#This Row],[Desa]],ok[],2,0)</f>
        <v>63.11.05.2011</v>
      </c>
      <c r="F6" s="4" t="s">
        <v>18</v>
      </c>
      <c r="G6" s="4" t="str">
        <f>LEFT(cabud[[#This Row],[Kode Desa]],8)</f>
        <v>63.11.05</v>
      </c>
      <c r="H6" s="4" t="str">
        <f>IF(cabud[[#This Row],[Kode Kabupaten]]="63.11","Balangan","Kalimantan Selatan")</f>
        <v>Balangan</v>
      </c>
      <c r="I6" s="4" t="str">
        <f>LEFT(cabud[[#This Row],[Kode Desa]],5)</f>
        <v>63.11</v>
      </c>
      <c r="J6" s="4" t="str">
        <f>IF(cabud[[#This Row],[Kode Prov]]="63.11","Balangan","Kalimantan Selatan")</f>
        <v>Kalimantan Selatan</v>
      </c>
      <c r="K6" s="4" t="str">
        <f>LEFT(cabud[[#This Row],[Kode Desa]],2)</f>
        <v>63</v>
      </c>
      <c r="L6" s="4" t="s">
        <v>40</v>
      </c>
      <c r="M6" s="4" t="s">
        <v>49</v>
      </c>
      <c r="N6" s="4" t="s">
        <v>51</v>
      </c>
      <c r="O6" s="4">
        <v>1937</v>
      </c>
      <c r="P6" s="4" t="str">
        <f>VLOOKUP(cabud[[#This Row],[Tahun]],AB[],2,0)</f>
        <v>Abad 20</v>
      </c>
    </row>
    <row r="7" spans="1:16" s="41" customFormat="1" ht="15.75">
      <c r="A7" s="40" t="s">
        <v>3</v>
      </c>
      <c r="B7" s="40" t="s">
        <v>19</v>
      </c>
      <c r="C7" s="40">
        <v>1</v>
      </c>
      <c r="D7" s="40" t="str">
        <f>VLOOKUP(cabud[[#This Row],[Kode Satuan Desa / Kelurahan]],ini[],2,0)</f>
        <v>Kelurahan</v>
      </c>
      <c r="E7" s="40" t="str">
        <f>VLOOKUP(cabud[[#This Row],[Desa]],ok[],2,0)</f>
        <v>63.11.07.1001</v>
      </c>
      <c r="F7" s="40" t="s">
        <v>31</v>
      </c>
      <c r="G7" s="40" t="str">
        <f>LEFT(cabud[[#This Row],[Kode Desa]],8)</f>
        <v>63.11.07</v>
      </c>
      <c r="H7" s="40" t="str">
        <f>IF(cabud[[#This Row],[Kode Kabupaten]]="63.11","Balangan","Kalimantan Selatan")</f>
        <v>Balangan</v>
      </c>
      <c r="I7" s="40" t="str">
        <f>LEFT(cabud[[#This Row],[Kode Desa]],5)</f>
        <v>63.11</v>
      </c>
      <c r="J7" s="40" t="str">
        <f>IF(cabud[[#This Row],[Kode Prov]]="63.11","Balangan","Kalimantan Selatan")</f>
        <v>Kalimantan Selatan</v>
      </c>
      <c r="K7" s="40" t="str">
        <f>LEFT(cabud[[#This Row],[Kode Desa]],2)</f>
        <v>63</v>
      </c>
      <c r="L7" s="40" t="s">
        <v>39</v>
      </c>
      <c r="M7" s="40" t="s">
        <v>47</v>
      </c>
      <c r="N7" s="40" t="s">
        <v>52</v>
      </c>
      <c r="O7" s="40" t="s">
        <v>57</v>
      </c>
      <c r="P7" s="40" t="str">
        <f>VLOOKUP(cabud[[#This Row],[Tahun]],AB[],2,0)</f>
        <v>Abad 40 SM</v>
      </c>
    </row>
    <row r="8" spans="1:16" ht="15.75">
      <c r="A8" s="4" t="s">
        <v>11</v>
      </c>
      <c r="B8" s="4" t="s">
        <v>24</v>
      </c>
      <c r="C8" s="4">
        <v>2</v>
      </c>
      <c r="D8" s="4" t="str">
        <f>VLOOKUP(cabud[[#This Row],[Kode Satuan Desa / Kelurahan]],ini[],2,0)</f>
        <v>Desa</v>
      </c>
      <c r="E8" s="4" t="str">
        <f>VLOOKUP(cabud[[#This Row],[Desa]],ok[],2,0)</f>
        <v>63.11.07.2016</v>
      </c>
      <c r="F8" s="4" t="s">
        <v>31</v>
      </c>
      <c r="G8" s="4" t="str">
        <f>LEFT(cabud[[#This Row],[Kode Desa]],8)</f>
        <v>63.11.07</v>
      </c>
      <c r="H8" s="4" t="str">
        <f>IF(cabud[[#This Row],[Kode Kabupaten]]="63.11","Balangan","Kalimantan Selatan")</f>
        <v>Balangan</v>
      </c>
      <c r="I8" s="4" t="str">
        <f>LEFT(cabud[[#This Row],[Kode Desa]],5)</f>
        <v>63.11</v>
      </c>
      <c r="J8" s="4" t="str">
        <f>IF(cabud[[#This Row],[Kode Prov]]="63.11","Balangan","Kalimantan Selatan")</f>
        <v>Kalimantan Selatan</v>
      </c>
      <c r="K8" s="4" t="str">
        <f>LEFT(cabud[[#This Row],[Kode Desa]],2)</f>
        <v>63</v>
      </c>
      <c r="L8" s="4" t="s">
        <v>40</v>
      </c>
      <c r="M8" s="4" t="s">
        <v>49</v>
      </c>
      <c r="N8" s="4" t="s">
        <v>51</v>
      </c>
      <c r="O8" s="4">
        <v>1942</v>
      </c>
      <c r="P8" s="4" t="str">
        <f>VLOOKUP(cabud[[#This Row],[Tahun]],AB[],2,0)</f>
        <v>Abad 20</v>
      </c>
    </row>
    <row r="9" spans="1:16" ht="15.75">
      <c r="A9" s="4" t="s">
        <v>9</v>
      </c>
      <c r="B9" s="4" t="s">
        <v>22</v>
      </c>
      <c r="C9" s="4">
        <v>2</v>
      </c>
      <c r="D9" s="4" t="str">
        <f>VLOOKUP(cabud[[#This Row],[Kode Satuan Desa / Kelurahan]],ini[],2,0)</f>
        <v>Desa</v>
      </c>
      <c r="E9" s="4" t="str">
        <f>VLOOKUP(cabud[[#This Row],[Desa]],ok[],2,0)</f>
        <v>63.11.06.2022</v>
      </c>
      <c r="F9" s="4" t="s">
        <v>29</v>
      </c>
      <c r="G9" s="4" t="str">
        <f>LEFT(cabud[[#This Row],[Kode Desa]],8)</f>
        <v>63.11.06</v>
      </c>
      <c r="H9" s="4" t="str">
        <f>IF(cabud[[#This Row],[Kode Kabupaten]]="63.11","Balangan","Kalimantan Selatan")</f>
        <v>Balangan</v>
      </c>
      <c r="I9" s="4" t="str">
        <f>LEFT(cabud[[#This Row],[Kode Desa]],5)</f>
        <v>63.11</v>
      </c>
      <c r="J9" s="4" t="str">
        <f>IF(cabud[[#This Row],[Kode Prov]]="63.11","Balangan","Kalimantan Selatan")</f>
        <v>Kalimantan Selatan</v>
      </c>
      <c r="K9" s="4" t="str">
        <f>LEFT(cabud[[#This Row],[Kode Desa]],2)</f>
        <v>63</v>
      </c>
      <c r="L9" s="4" t="s">
        <v>41</v>
      </c>
      <c r="M9" s="4" t="s">
        <v>49</v>
      </c>
      <c r="N9" s="4" t="s">
        <v>51</v>
      </c>
      <c r="O9" s="4" t="s">
        <v>58</v>
      </c>
      <c r="P9" s="4" t="str">
        <f>VLOOKUP(cabud[[#This Row],[Tahun]],AB[],2,0)</f>
        <v>Abad 14</v>
      </c>
    </row>
    <row r="10" spans="1:16" ht="15.75">
      <c r="A10" s="4" t="s">
        <v>14</v>
      </c>
      <c r="B10" s="4" t="s">
        <v>26</v>
      </c>
      <c r="C10" s="4">
        <v>1</v>
      </c>
      <c r="D10" s="4" t="str">
        <f>VLOOKUP(cabud[[#This Row],[Kode Satuan Desa / Kelurahan]],ini[],2,0)</f>
        <v>Kelurahan</v>
      </c>
      <c r="E10" s="4" t="str">
        <f>VLOOKUP(cabud[[#This Row],[Desa]],ok[],2,0)</f>
        <v>63.11.06.1019</v>
      </c>
      <c r="F10" s="4" t="s">
        <v>29</v>
      </c>
      <c r="G10" s="4" t="str">
        <f>LEFT(cabud[[#This Row],[Kode Desa]],8)</f>
        <v>63.11.06</v>
      </c>
      <c r="H10" s="4" t="str">
        <f>IF(cabud[[#This Row],[Kode Kabupaten]]="63.11","Balangan","Kalimantan Selatan")</f>
        <v>Balangan</v>
      </c>
      <c r="I10" s="4" t="str">
        <f>LEFT(cabud[[#This Row],[Kode Desa]],5)</f>
        <v>63.11</v>
      </c>
      <c r="J10" s="4" t="str">
        <f>IF(cabud[[#This Row],[Kode Prov]]="63.11","Balangan","Kalimantan Selatan")</f>
        <v>Kalimantan Selatan</v>
      </c>
      <c r="K10" s="4" t="str">
        <f>LEFT(cabud[[#This Row],[Kode Desa]],2)</f>
        <v>63</v>
      </c>
      <c r="L10" s="4" t="s">
        <v>42</v>
      </c>
      <c r="M10" s="4" t="s">
        <v>48</v>
      </c>
      <c r="N10" s="4" t="s">
        <v>51</v>
      </c>
      <c r="O10" s="4" t="s">
        <v>56</v>
      </c>
      <c r="P10" s="4" t="str">
        <f>VLOOKUP(cabud[[#This Row],[Tahun]],AB[],2,0)</f>
        <v>Abad 20</v>
      </c>
    </row>
    <row r="11" spans="1:16" ht="15.75">
      <c r="A11" s="4" t="s">
        <v>4</v>
      </c>
      <c r="B11" s="4" t="s">
        <v>20</v>
      </c>
      <c r="C11" s="4">
        <v>2</v>
      </c>
      <c r="D11" s="4" t="str">
        <f>VLOOKUP(cabud[[#This Row],[Kode Satuan Desa / Kelurahan]],ini[],2,0)</f>
        <v>Desa</v>
      </c>
      <c r="E11" s="4" t="str">
        <f>VLOOKUP(cabud[[#This Row],[Desa]],ok[],2,0)</f>
        <v>63.11.01.2010</v>
      </c>
      <c r="F11" s="4" t="s">
        <v>30</v>
      </c>
      <c r="G11" s="4" t="str">
        <f>LEFT(cabud[[#This Row],[Kode Desa]],8)</f>
        <v>63.11.01</v>
      </c>
      <c r="H11" s="4" t="str">
        <f>IF(cabud[[#This Row],[Kode Kabupaten]]="63.11","Balangan","Kalimantan Selatan")</f>
        <v>Balangan</v>
      </c>
      <c r="I11" s="4" t="str">
        <f>LEFT(cabud[[#This Row],[Kode Desa]],5)</f>
        <v>63.11</v>
      </c>
      <c r="J11" s="4" t="str">
        <f>IF(cabud[[#This Row],[Kode Prov]]="63.11","Balangan","Kalimantan Selatan")</f>
        <v>Kalimantan Selatan</v>
      </c>
      <c r="K11" s="4" t="str">
        <f>LEFT(cabud[[#This Row],[Kode Desa]],2)</f>
        <v>63</v>
      </c>
      <c r="L11" s="4" t="s">
        <v>39</v>
      </c>
      <c r="M11" s="4" t="s">
        <v>47</v>
      </c>
      <c r="N11" s="4" t="s">
        <v>53</v>
      </c>
      <c r="O11" s="4" t="s">
        <v>59</v>
      </c>
      <c r="P11" s="4" t="str">
        <f>VLOOKUP(cabud[[#This Row],[Tahun]],AB[],2,0)</f>
        <v>Abad 15</v>
      </c>
    </row>
    <row r="12" spans="1:16" ht="15.75">
      <c r="A12" s="4" t="s">
        <v>5</v>
      </c>
      <c r="B12" s="4" t="s">
        <v>20</v>
      </c>
      <c r="C12" s="4">
        <v>2</v>
      </c>
      <c r="D12" s="4" t="str">
        <f>VLOOKUP(cabud[[#This Row],[Kode Satuan Desa / Kelurahan]],ini[],2,0)</f>
        <v>Desa</v>
      </c>
      <c r="E12" s="4" t="str">
        <f>VLOOKUP(cabud[[#This Row],[Desa]],ok[],2,0)</f>
        <v>63.11.01.2010</v>
      </c>
      <c r="F12" s="4" t="s">
        <v>30</v>
      </c>
      <c r="G12" s="4" t="str">
        <f>LEFT(cabud[[#This Row],[Kode Desa]],8)</f>
        <v>63.11.01</v>
      </c>
      <c r="H12" s="4" t="str">
        <f>IF(cabud[[#This Row],[Kode Kabupaten]]="63.11","Balangan","Kalimantan Selatan")</f>
        <v>Balangan</v>
      </c>
      <c r="I12" s="4" t="str">
        <f>LEFT(cabud[[#This Row],[Kode Desa]],5)</f>
        <v>63.11</v>
      </c>
      <c r="J12" s="4" t="str">
        <f>IF(cabud[[#This Row],[Kode Prov]]="63.11","Balangan","Kalimantan Selatan")</f>
        <v>Kalimantan Selatan</v>
      </c>
      <c r="K12" s="4" t="str">
        <f>LEFT(cabud[[#This Row],[Kode Desa]],2)</f>
        <v>63</v>
      </c>
      <c r="L12" s="4" t="s">
        <v>39</v>
      </c>
      <c r="M12" s="4" t="s">
        <v>47</v>
      </c>
      <c r="N12" s="4" t="s">
        <v>53</v>
      </c>
      <c r="O12" s="4" t="s">
        <v>59</v>
      </c>
      <c r="P12" s="4" t="str">
        <f>VLOOKUP(cabud[[#This Row],[Tahun]],AB[],2,0)</f>
        <v>Abad 15</v>
      </c>
    </row>
    <row r="13" spans="1:16" ht="15.75">
      <c r="A13" s="4" t="s">
        <v>6</v>
      </c>
      <c r="B13" s="4" t="s">
        <v>20</v>
      </c>
      <c r="C13" s="4">
        <v>2</v>
      </c>
      <c r="D13" s="4" t="str">
        <f>VLOOKUP(cabud[[#This Row],[Kode Satuan Desa / Kelurahan]],ini[],2,0)</f>
        <v>Desa</v>
      </c>
      <c r="E13" s="4" t="str">
        <f>VLOOKUP(cabud[[#This Row],[Desa]],ok[],2,0)</f>
        <v>63.11.01.2010</v>
      </c>
      <c r="F13" s="4" t="s">
        <v>30</v>
      </c>
      <c r="G13" s="4" t="str">
        <f>LEFT(cabud[[#This Row],[Kode Desa]],8)</f>
        <v>63.11.01</v>
      </c>
      <c r="H13" s="4" t="str">
        <f>IF(cabud[[#This Row],[Kode Kabupaten]]="63.11","Balangan","Kalimantan Selatan")</f>
        <v>Balangan</v>
      </c>
      <c r="I13" s="4" t="str">
        <f>LEFT(cabud[[#This Row],[Kode Desa]],5)</f>
        <v>63.11</v>
      </c>
      <c r="J13" s="4" t="str">
        <f>IF(cabud[[#This Row],[Kode Prov]]="63.11","Balangan","Kalimantan Selatan")</f>
        <v>Kalimantan Selatan</v>
      </c>
      <c r="K13" s="4" t="str">
        <f>LEFT(cabud[[#This Row],[Kode Desa]],2)</f>
        <v>63</v>
      </c>
      <c r="L13" s="4" t="s">
        <v>39</v>
      </c>
      <c r="M13" s="4" t="s">
        <v>47</v>
      </c>
      <c r="N13" s="4" t="s">
        <v>53</v>
      </c>
      <c r="O13" s="4" t="s">
        <v>59</v>
      </c>
      <c r="P13" s="4" t="str">
        <f>VLOOKUP(cabud[[#This Row],[Tahun]],AB[],2,0)</f>
        <v>Abad 15</v>
      </c>
    </row>
    <row r="14" spans="1:16" ht="15.75">
      <c r="A14" s="4" t="s">
        <v>8</v>
      </c>
      <c r="B14" s="4" t="s">
        <v>21</v>
      </c>
      <c r="C14" s="4">
        <v>2</v>
      </c>
      <c r="D14" s="4" t="str">
        <f>VLOOKUP(cabud[[#This Row],[Kode Satuan Desa / Kelurahan]],ini[],2,0)</f>
        <v>Desa</v>
      </c>
      <c r="E14" s="4" t="str">
        <f>VLOOKUP(cabud[[#This Row],[Desa]],ok[],2,0)</f>
        <v>63.11.01.2001</v>
      </c>
      <c r="F14" s="4" t="s">
        <v>30</v>
      </c>
      <c r="G14" s="4" t="str">
        <f>LEFT(cabud[[#This Row],[Kode Desa]],8)</f>
        <v>63.11.01</v>
      </c>
      <c r="H14" s="4" t="str">
        <f>IF(cabud[[#This Row],[Kode Kabupaten]]="63.11","Balangan","Kalimantan Selatan")</f>
        <v>Balangan</v>
      </c>
      <c r="I14" s="4" t="str">
        <f>LEFT(cabud[[#This Row],[Kode Desa]],5)</f>
        <v>63.11</v>
      </c>
      <c r="J14" s="4" t="str">
        <f>IF(cabud[[#This Row],[Kode Prov]]="63.11","Balangan","Kalimantan Selatan")</f>
        <v>Kalimantan Selatan</v>
      </c>
      <c r="K14" s="4" t="str">
        <f>LEFT(cabud[[#This Row],[Kode Desa]],2)</f>
        <v>63</v>
      </c>
      <c r="L14" s="4" t="s">
        <v>39</v>
      </c>
      <c r="M14" s="4" t="s">
        <v>49</v>
      </c>
      <c r="N14" s="4" t="s">
        <v>51</v>
      </c>
      <c r="O14" s="4">
        <v>1924</v>
      </c>
      <c r="P14" s="4" t="str">
        <f>VLOOKUP(cabud[[#This Row],[Tahun]],AB[],2,0)</f>
        <v>Abad 20</v>
      </c>
    </row>
    <row r="15" spans="1:16" ht="15.75">
      <c r="A15" s="4" t="s">
        <v>13</v>
      </c>
      <c r="B15" s="4" t="s">
        <v>20</v>
      </c>
      <c r="C15" s="4">
        <v>2</v>
      </c>
      <c r="D15" s="4" t="str">
        <f>VLOOKUP(cabud[[#This Row],[Kode Satuan Desa / Kelurahan]],ini[],2,0)</f>
        <v>Desa</v>
      </c>
      <c r="E15" s="4" t="str">
        <f>VLOOKUP(cabud[[#This Row],[Desa]],ok[],2,0)</f>
        <v>63.11.01.2010</v>
      </c>
      <c r="F15" s="4" t="s">
        <v>30</v>
      </c>
      <c r="G15" s="4" t="str">
        <f>LEFT(cabud[[#This Row],[Kode Desa]],8)</f>
        <v>63.11.01</v>
      </c>
      <c r="H15" s="4" t="str">
        <f>IF(cabud[[#This Row],[Kode Kabupaten]]="63.11","Balangan","Kalimantan Selatan")</f>
        <v>Balangan</v>
      </c>
      <c r="I15" s="4" t="str">
        <f>LEFT(cabud[[#This Row],[Kode Desa]],5)</f>
        <v>63.11</v>
      </c>
      <c r="J15" s="4" t="str">
        <f>IF(cabud[[#This Row],[Kode Prov]]="63.11","Balangan","Kalimantan Selatan")</f>
        <v>Kalimantan Selatan</v>
      </c>
      <c r="K15" s="4" t="str">
        <f>LEFT(cabud[[#This Row],[Kode Desa]],2)</f>
        <v>63</v>
      </c>
      <c r="L15" s="4" t="s">
        <v>43</v>
      </c>
      <c r="M15" s="4" t="s">
        <v>48</v>
      </c>
      <c r="N15" s="4" t="s">
        <v>53</v>
      </c>
      <c r="O15" s="4" t="s">
        <v>60</v>
      </c>
      <c r="P15" s="4" t="str">
        <f>VLOOKUP(cabud[[#This Row],[Tahun]],AB[],2,0)</f>
        <v>Abad 17</v>
      </c>
    </row>
    <row r="16" spans="1:16" ht="15.75">
      <c r="A16" s="4" t="s">
        <v>93</v>
      </c>
      <c r="B16" s="4" t="s">
        <v>23</v>
      </c>
      <c r="C16" s="4">
        <v>2</v>
      </c>
      <c r="D16" s="4" t="str">
        <f>VLOOKUP(cabud[[#This Row],[Kode Satuan Desa / Kelurahan]],ini[],2,0)</f>
        <v>Desa</v>
      </c>
      <c r="E16" s="4" t="str">
        <f>VLOOKUP(cabud[[#This Row],[Desa]],ok[],2,0)</f>
        <v>63.11.04.2006</v>
      </c>
      <c r="F16" s="4" t="s">
        <v>33</v>
      </c>
      <c r="G16" s="4" t="str">
        <f>LEFT(cabud[[#This Row],[Kode Desa]],8)</f>
        <v>63.11.04</v>
      </c>
      <c r="H16" s="4" t="str">
        <f>IF(cabud[[#This Row],[Kode Kabupaten]]="63.11","Balangan","Kalimantan Selatan")</f>
        <v>Balangan</v>
      </c>
      <c r="I16" s="4" t="str">
        <f>LEFT(cabud[[#This Row],[Kode Desa]],5)</f>
        <v>63.11</v>
      </c>
      <c r="J16" s="4" t="str">
        <f>IF(cabud[[#This Row],[Kode Prov]]="63.11","Balangan","Kalimantan Selatan")</f>
        <v>Kalimantan Selatan</v>
      </c>
      <c r="K16" s="4" t="str">
        <f>LEFT(cabud[[#This Row],[Kode Desa]],2)</f>
        <v>63</v>
      </c>
      <c r="L16" s="4" t="s">
        <v>40</v>
      </c>
      <c r="M16" s="4" t="s">
        <v>49</v>
      </c>
      <c r="N16" s="4" t="s">
        <v>51</v>
      </c>
      <c r="O16" s="4">
        <v>1939</v>
      </c>
      <c r="P16" s="4" t="str">
        <f>VLOOKUP(cabud[[#This Row],[Tahun]],AB[],2,0)</f>
        <v>Abad 20</v>
      </c>
    </row>
    <row r="17" spans="1:16" ht="15.75">
      <c r="A17" s="4" t="s">
        <v>15</v>
      </c>
      <c r="B17" s="4" t="s">
        <v>27</v>
      </c>
      <c r="C17" s="4">
        <v>2</v>
      </c>
      <c r="D17" s="4" t="str">
        <f>VLOOKUP(cabud[[#This Row],[Kode Satuan Desa / Kelurahan]],ini[],2,0)</f>
        <v>Desa</v>
      </c>
      <c r="E17" s="4" t="str">
        <f>VLOOKUP(cabud[[#This Row],[Desa]],ok[],2,0)</f>
        <v>63.11.03.2010</v>
      </c>
      <c r="F17" s="4" t="s">
        <v>32</v>
      </c>
      <c r="G17" s="4" t="str">
        <f>LEFT(cabud[[#This Row],[Kode Desa]],8)</f>
        <v>63.11.03</v>
      </c>
      <c r="H17" s="4" t="str">
        <f>IF(cabud[[#This Row],[Kode Kabupaten]]="63.11","Balangan","Kalimantan Selatan")</f>
        <v>Balangan</v>
      </c>
      <c r="I17" s="4" t="str">
        <f>LEFT(cabud[[#This Row],[Kode Desa]],5)</f>
        <v>63.11</v>
      </c>
      <c r="J17" s="4" t="str">
        <f>IF(cabud[[#This Row],[Kode Prov]]="63.11","Balangan","Kalimantan Selatan")</f>
        <v>Kalimantan Selatan</v>
      </c>
      <c r="K17" s="4" t="str">
        <f>LEFT(cabud[[#This Row],[Kode Desa]],2)</f>
        <v>63</v>
      </c>
      <c r="L17" s="4" t="s">
        <v>44</v>
      </c>
      <c r="M17" s="4" t="s">
        <v>50</v>
      </c>
      <c r="N17" s="4" t="s">
        <v>51</v>
      </c>
      <c r="O17" s="4" t="s">
        <v>55</v>
      </c>
      <c r="P17" s="4" t="str">
        <f>VLOOKUP(cabud[[#This Row],[Tahun]],AB[],2,0)</f>
        <v>Abad 19</v>
      </c>
    </row>
  </sheetData>
  <pageMargins left="0.7" right="0.7" top="0.75" bottom="0.75" header="0.3" footer="0.3"/>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AB6E-5726-416B-BBF3-B7937602EFC4}">
  <dimension ref="A2:K19"/>
  <sheetViews>
    <sheetView workbookViewId="0">
      <selection activeCell="P9" sqref="P9"/>
    </sheetView>
  </sheetViews>
  <sheetFormatPr defaultRowHeight="12.75"/>
  <cols>
    <col min="1" max="1" width="15" customWidth="1"/>
    <col min="2" max="2" width="17.5" customWidth="1"/>
    <col min="4" max="4" width="11" customWidth="1"/>
    <col min="5" max="5" width="15.5" customWidth="1"/>
    <col min="6" max="6" width="13" customWidth="1"/>
  </cols>
  <sheetData>
    <row r="2" spans="1:11">
      <c r="A2" s="5"/>
      <c r="B2" s="5"/>
      <c r="C2" s="5"/>
    </row>
    <row r="3" spans="1:11">
      <c r="A3" s="5"/>
      <c r="B3" s="5"/>
      <c r="C3" s="5"/>
    </row>
    <row r="4" spans="1:11" ht="15.75">
      <c r="A4" s="6" t="s">
        <v>16</v>
      </c>
      <c r="B4" s="6" t="s">
        <v>61</v>
      </c>
      <c r="C4" s="5"/>
      <c r="D4" s="14"/>
      <c r="E4" s="14"/>
      <c r="F4" s="14"/>
    </row>
    <row r="5" spans="1:11" ht="15.75">
      <c r="A5" s="7" t="s">
        <v>17</v>
      </c>
      <c r="B5" s="8" t="s">
        <v>62</v>
      </c>
      <c r="C5" s="5"/>
      <c r="E5" s="15" t="s">
        <v>77</v>
      </c>
      <c r="F5" s="15" t="s">
        <v>78</v>
      </c>
    </row>
    <row r="6" spans="1:11" ht="15.75">
      <c r="A6" s="9" t="s">
        <v>25</v>
      </c>
      <c r="B6" s="10" t="s">
        <v>63</v>
      </c>
      <c r="C6" s="5"/>
      <c r="E6" s="15">
        <v>1</v>
      </c>
      <c r="F6" s="15" t="s">
        <v>79</v>
      </c>
    </row>
    <row r="7" spans="1:11" ht="15.75">
      <c r="A7" s="7" t="s">
        <v>24</v>
      </c>
      <c r="B7" s="8" t="s">
        <v>64</v>
      </c>
      <c r="C7" s="5"/>
      <c r="E7" s="15">
        <v>2</v>
      </c>
      <c r="F7" s="15" t="s">
        <v>16</v>
      </c>
      <c r="H7" s="16" t="s">
        <v>96</v>
      </c>
    </row>
    <row r="8" spans="1:11" ht="15.75">
      <c r="A8" s="11" t="s">
        <v>22</v>
      </c>
      <c r="B8" s="12" t="s">
        <v>65</v>
      </c>
      <c r="C8" s="5"/>
      <c r="E8" s="15">
        <v>3</v>
      </c>
      <c r="F8" s="15" t="s">
        <v>80</v>
      </c>
      <c r="H8">
        <v>1924</v>
      </c>
      <c r="J8" t="s">
        <v>98</v>
      </c>
      <c r="K8" t="s">
        <v>99</v>
      </c>
    </row>
    <row r="9" spans="1:11" ht="15.75">
      <c r="A9" s="7" t="s">
        <v>26</v>
      </c>
      <c r="B9" s="8" t="s">
        <v>66</v>
      </c>
      <c r="C9" s="5"/>
      <c r="D9" s="14"/>
      <c r="E9" s="14"/>
      <c r="F9" s="14"/>
      <c r="H9">
        <v>1930</v>
      </c>
      <c r="J9">
        <v>1924</v>
      </c>
      <c r="K9" t="s">
        <v>56</v>
      </c>
    </row>
    <row r="10" spans="1:11" ht="15">
      <c r="A10" s="9" t="s">
        <v>20</v>
      </c>
      <c r="B10" s="10" t="s">
        <v>67</v>
      </c>
      <c r="C10" s="5"/>
      <c r="H10">
        <v>1937</v>
      </c>
      <c r="J10">
        <v>1930</v>
      </c>
      <c r="K10" t="s">
        <v>56</v>
      </c>
    </row>
    <row r="11" spans="1:11" ht="15">
      <c r="A11" s="7" t="s">
        <v>21</v>
      </c>
      <c r="B11" s="8" t="s">
        <v>68</v>
      </c>
      <c r="C11" s="5"/>
      <c r="H11">
        <v>1939</v>
      </c>
      <c r="J11">
        <v>1937</v>
      </c>
      <c r="K11" t="s">
        <v>56</v>
      </c>
    </row>
    <row r="12" spans="1:11" ht="15">
      <c r="A12" s="9" t="s">
        <v>23</v>
      </c>
      <c r="B12" s="10" t="s">
        <v>69</v>
      </c>
      <c r="C12" s="5"/>
      <c r="H12">
        <v>1942</v>
      </c>
      <c r="J12">
        <v>1939</v>
      </c>
      <c r="K12" t="s">
        <v>56</v>
      </c>
    </row>
    <row r="13" spans="1:11" ht="15">
      <c r="A13" s="13" t="s">
        <v>27</v>
      </c>
      <c r="B13" s="8" t="s">
        <v>70</v>
      </c>
      <c r="C13" s="5"/>
      <c r="H13" t="s">
        <v>58</v>
      </c>
      <c r="J13">
        <v>1942</v>
      </c>
      <c r="K13" t="s">
        <v>56</v>
      </c>
    </row>
    <row r="14" spans="1:11" ht="15.75">
      <c r="A14" s="29" t="s">
        <v>19</v>
      </c>
      <c r="B14" s="30" t="s">
        <v>95</v>
      </c>
      <c r="H14" t="s">
        <v>57</v>
      </c>
      <c r="J14" t="s">
        <v>58</v>
      </c>
      <c r="K14" t="s">
        <v>101</v>
      </c>
    </row>
    <row r="15" spans="1:11">
      <c r="H15" t="s">
        <v>59</v>
      </c>
      <c r="J15" t="s">
        <v>57</v>
      </c>
      <c r="K15" t="s">
        <v>110</v>
      </c>
    </row>
    <row r="16" spans="1:11">
      <c r="H16" t="s">
        <v>60</v>
      </c>
      <c r="J16" t="s">
        <v>59</v>
      </c>
      <c r="K16" t="s">
        <v>59</v>
      </c>
    </row>
    <row r="17" spans="8:11">
      <c r="H17" t="s">
        <v>55</v>
      </c>
      <c r="J17" t="s">
        <v>60</v>
      </c>
      <c r="K17" t="s">
        <v>60</v>
      </c>
    </row>
    <row r="18" spans="8:11">
      <c r="H18" t="s">
        <v>56</v>
      </c>
      <c r="J18" t="s">
        <v>55</v>
      </c>
      <c r="K18" t="s">
        <v>55</v>
      </c>
    </row>
    <row r="19" spans="8:11">
      <c r="H19" t="s">
        <v>97</v>
      </c>
      <c r="J19" t="s">
        <v>56</v>
      </c>
      <c r="K19" t="s">
        <v>56</v>
      </c>
    </row>
  </sheetData>
  <pageMargins left="0.7" right="0.7" top="0.75" bottom="0.75" header="0.3" footer="0.3"/>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21C32-C507-4ED8-9C19-D8B33FA215A5}">
  <dimension ref="A1:G85"/>
  <sheetViews>
    <sheetView workbookViewId="0">
      <selection sqref="A1:F1"/>
    </sheetView>
  </sheetViews>
  <sheetFormatPr defaultRowHeight="12.75"/>
  <cols>
    <col min="1" max="1" width="32.33203125" customWidth="1"/>
    <col min="2" max="2" width="25.33203125" customWidth="1"/>
    <col min="3" max="3" width="16" customWidth="1"/>
    <col min="4" max="4" width="15.5" customWidth="1"/>
    <col min="5" max="5" width="14.1640625" customWidth="1"/>
    <col min="6" max="6" width="13.5" customWidth="1"/>
    <col min="7" max="7" width="13.83203125" customWidth="1"/>
  </cols>
  <sheetData>
    <row r="1" spans="1:6" ht="19.5" customHeight="1">
      <c r="A1" s="38" t="s">
        <v>85</v>
      </c>
      <c r="B1" s="38"/>
      <c r="C1" s="38"/>
      <c r="D1" s="38"/>
      <c r="E1" s="38"/>
      <c r="F1" s="38"/>
    </row>
    <row r="2" spans="1:6" ht="36.75" customHeight="1">
      <c r="A2" s="38" t="s">
        <v>117</v>
      </c>
      <c r="B2" s="38"/>
      <c r="C2" s="38"/>
      <c r="D2" s="38"/>
      <c r="E2" s="38"/>
      <c r="F2" s="38"/>
    </row>
    <row r="3" spans="1:6" hidden="1"/>
    <row r="5" spans="1:6" hidden="1">
      <c r="A5" s="16" t="s">
        <v>83</v>
      </c>
      <c r="B5" s="16" t="s">
        <v>45</v>
      </c>
    </row>
    <row r="6" spans="1:6" ht="29.25" customHeight="1">
      <c r="A6" s="19" t="s">
        <v>28</v>
      </c>
      <c r="B6" s="20" t="s">
        <v>49</v>
      </c>
      <c r="C6" s="20" t="s">
        <v>47</v>
      </c>
      <c r="D6" s="20" t="s">
        <v>50</v>
      </c>
      <c r="E6" s="20" t="s">
        <v>48</v>
      </c>
      <c r="F6" s="20" t="s">
        <v>84</v>
      </c>
    </row>
    <row r="7" spans="1:6" ht="15">
      <c r="A7" s="18" t="s">
        <v>32</v>
      </c>
      <c r="B7" s="20"/>
      <c r="C7" s="20"/>
      <c r="D7" s="20">
        <v>1</v>
      </c>
      <c r="E7" s="20"/>
      <c r="F7" s="20">
        <v>1</v>
      </c>
    </row>
    <row r="8" spans="1:6" ht="15">
      <c r="A8" s="18" t="s">
        <v>33</v>
      </c>
      <c r="B8" s="20">
        <v>1</v>
      </c>
      <c r="C8" s="20"/>
      <c r="D8" s="20"/>
      <c r="E8" s="20"/>
      <c r="F8" s="20">
        <v>1</v>
      </c>
    </row>
    <row r="9" spans="1:6" ht="15">
      <c r="A9" s="18" t="s">
        <v>30</v>
      </c>
      <c r="B9" s="20">
        <v>1</v>
      </c>
      <c r="C9" s="20">
        <v>3</v>
      </c>
      <c r="D9" s="20"/>
      <c r="E9" s="20">
        <v>1</v>
      </c>
      <c r="F9" s="20">
        <v>5</v>
      </c>
    </row>
    <row r="10" spans="1:6" ht="15">
      <c r="A10" s="18" t="s">
        <v>18</v>
      </c>
      <c r="B10" s="20">
        <v>1</v>
      </c>
      <c r="C10" s="20">
        <v>3</v>
      </c>
      <c r="D10" s="20"/>
      <c r="E10" s="20">
        <v>1</v>
      </c>
      <c r="F10" s="20">
        <v>5</v>
      </c>
    </row>
    <row r="11" spans="1:6" ht="15">
      <c r="A11" s="18" t="s">
        <v>29</v>
      </c>
      <c r="B11" s="20">
        <v>1</v>
      </c>
      <c r="C11" s="20"/>
      <c r="D11" s="20"/>
      <c r="E11" s="20">
        <v>1</v>
      </c>
      <c r="F11" s="20">
        <v>2</v>
      </c>
    </row>
    <row r="12" spans="1:6" ht="17.25" customHeight="1">
      <c r="A12" s="18" t="s">
        <v>31</v>
      </c>
      <c r="B12" s="20">
        <v>1</v>
      </c>
      <c r="C12" s="20">
        <v>1</v>
      </c>
      <c r="D12" s="20"/>
      <c r="E12" s="20"/>
      <c r="F12" s="20">
        <v>2</v>
      </c>
    </row>
    <row r="13" spans="1:6" ht="18" customHeight="1">
      <c r="A13" s="21" t="s">
        <v>84</v>
      </c>
      <c r="B13" s="20">
        <v>5</v>
      </c>
      <c r="C13" s="20">
        <v>7</v>
      </c>
      <c r="D13" s="20">
        <v>1</v>
      </c>
      <c r="E13" s="20">
        <v>3</v>
      </c>
      <c r="F13" s="20">
        <v>16</v>
      </c>
    </row>
    <row r="14" spans="1:6" ht="42" customHeight="1">
      <c r="A14" s="39" t="s">
        <v>86</v>
      </c>
      <c r="B14" s="39"/>
      <c r="C14" s="39"/>
      <c r="D14" s="39"/>
      <c r="E14" s="39"/>
      <c r="F14" s="24"/>
    </row>
    <row r="16" spans="1:6" ht="15.75">
      <c r="A16" s="38" t="s">
        <v>88</v>
      </c>
      <c r="B16" s="38"/>
      <c r="C16" s="38"/>
      <c r="D16" s="38"/>
      <c r="E16" s="38"/>
    </row>
    <row r="17" spans="1:6" ht="34.5" customHeight="1">
      <c r="A17" s="38" t="s">
        <v>89</v>
      </c>
      <c r="B17" s="38"/>
      <c r="C17" s="38"/>
      <c r="D17" s="38"/>
      <c r="E17" s="38"/>
    </row>
    <row r="19" spans="1:6" hidden="1">
      <c r="A19" s="16" t="s">
        <v>83</v>
      </c>
      <c r="B19" s="16" t="s">
        <v>82</v>
      </c>
    </row>
    <row r="20" spans="1:6" ht="29.25" customHeight="1">
      <c r="A20" s="19" t="s">
        <v>28</v>
      </c>
      <c r="B20" s="20" t="s">
        <v>53</v>
      </c>
      <c r="C20" s="20" t="s">
        <v>51</v>
      </c>
      <c r="D20" s="20" t="s">
        <v>52</v>
      </c>
      <c r="E20" s="20" t="s">
        <v>87</v>
      </c>
    </row>
    <row r="21" spans="1:6" ht="15">
      <c r="A21" s="18" t="s">
        <v>32</v>
      </c>
      <c r="B21" s="20"/>
      <c r="C21" s="20">
        <v>1</v>
      </c>
      <c r="D21" s="20"/>
      <c r="E21" s="20">
        <v>1</v>
      </c>
    </row>
    <row r="22" spans="1:6" ht="15">
      <c r="A22" s="18" t="s">
        <v>33</v>
      </c>
      <c r="B22" s="20"/>
      <c r="C22" s="20">
        <v>1</v>
      </c>
      <c r="D22" s="20"/>
      <c r="E22" s="20">
        <v>1</v>
      </c>
    </row>
    <row r="23" spans="1:6" ht="15">
      <c r="A23" s="18" t="s">
        <v>30</v>
      </c>
      <c r="B23" s="20">
        <v>4</v>
      </c>
      <c r="C23" s="20">
        <v>1</v>
      </c>
      <c r="D23" s="20"/>
      <c r="E23" s="20">
        <v>5</v>
      </c>
    </row>
    <row r="24" spans="1:6" ht="15">
      <c r="A24" s="18" t="s">
        <v>18</v>
      </c>
      <c r="B24" s="20"/>
      <c r="C24" s="20">
        <v>5</v>
      </c>
      <c r="D24" s="20"/>
      <c r="E24" s="20">
        <v>5</v>
      </c>
    </row>
    <row r="25" spans="1:6" ht="15">
      <c r="A25" s="18" t="s">
        <v>29</v>
      </c>
      <c r="B25" s="20"/>
      <c r="C25" s="20">
        <v>2</v>
      </c>
      <c r="D25" s="20"/>
      <c r="E25" s="20">
        <v>2</v>
      </c>
    </row>
    <row r="26" spans="1:6" ht="15">
      <c r="A26" s="18" t="s">
        <v>31</v>
      </c>
      <c r="B26" s="20"/>
      <c r="C26" s="20">
        <v>1</v>
      </c>
      <c r="D26" s="20">
        <v>1</v>
      </c>
      <c r="E26" s="20">
        <v>2</v>
      </c>
    </row>
    <row r="27" spans="1:6" ht="22.5" customHeight="1">
      <c r="A27" s="18" t="s">
        <v>87</v>
      </c>
      <c r="B27" s="20">
        <v>4</v>
      </c>
      <c r="C27" s="20">
        <v>11</v>
      </c>
      <c r="D27" s="20">
        <v>1</v>
      </c>
      <c r="E27" s="20">
        <v>16</v>
      </c>
    </row>
    <row r="28" spans="1:6" ht="39" customHeight="1">
      <c r="A28" s="37" t="s">
        <v>86</v>
      </c>
      <c r="B28" s="37"/>
      <c r="C28" s="37"/>
      <c r="D28" s="37"/>
      <c r="E28" s="23"/>
      <c r="F28" s="23"/>
    </row>
    <row r="30" spans="1:6" ht="15.75">
      <c r="A30" s="38" t="s">
        <v>92</v>
      </c>
      <c r="B30" s="38"/>
      <c r="C30" s="38"/>
      <c r="D30" s="38"/>
      <c r="E30" s="38"/>
    </row>
    <row r="31" spans="1:6" ht="35.25" customHeight="1">
      <c r="A31" s="38" t="s">
        <v>89</v>
      </c>
      <c r="B31" s="38"/>
      <c r="C31" s="38"/>
      <c r="D31" s="38"/>
      <c r="E31" s="38"/>
    </row>
    <row r="33" spans="1:5" hidden="1">
      <c r="A33" s="16" t="s">
        <v>83</v>
      </c>
      <c r="B33" s="16" t="s">
        <v>82</v>
      </c>
    </row>
    <row r="34" spans="1:5" ht="34.5" customHeight="1">
      <c r="A34" s="19" t="s">
        <v>91</v>
      </c>
      <c r="B34" s="20" t="s">
        <v>53</v>
      </c>
      <c r="C34" s="20" t="s">
        <v>51</v>
      </c>
      <c r="D34" s="20" t="s">
        <v>52</v>
      </c>
      <c r="E34" s="20" t="s">
        <v>87</v>
      </c>
    </row>
    <row r="35" spans="1:5" ht="15">
      <c r="A35" s="18" t="s">
        <v>32</v>
      </c>
      <c r="B35" s="20"/>
      <c r="C35" s="20">
        <v>1</v>
      </c>
      <c r="D35" s="20"/>
      <c r="E35" s="20">
        <v>1</v>
      </c>
    </row>
    <row r="36" spans="1:5" ht="15">
      <c r="A36" s="22" t="s">
        <v>44</v>
      </c>
      <c r="B36" s="20"/>
      <c r="C36" s="20">
        <v>1</v>
      </c>
      <c r="D36" s="20"/>
      <c r="E36" s="20">
        <v>1</v>
      </c>
    </row>
    <row r="37" spans="1:5" ht="15">
      <c r="A37" s="18" t="s">
        <v>33</v>
      </c>
      <c r="B37" s="20"/>
      <c r="C37" s="20">
        <v>1</v>
      </c>
      <c r="D37" s="20"/>
      <c r="E37" s="20">
        <v>1</v>
      </c>
    </row>
    <row r="38" spans="1:5" ht="15">
      <c r="A38" s="22" t="s">
        <v>40</v>
      </c>
      <c r="B38" s="20"/>
      <c r="C38" s="20">
        <v>1</v>
      </c>
      <c r="D38" s="20"/>
      <c r="E38" s="20">
        <v>1</v>
      </c>
    </row>
    <row r="39" spans="1:5" ht="15">
      <c r="A39" s="18" t="s">
        <v>30</v>
      </c>
      <c r="B39" s="20">
        <v>4</v>
      </c>
      <c r="C39" s="20">
        <v>1</v>
      </c>
      <c r="D39" s="20"/>
      <c r="E39" s="20">
        <v>5</v>
      </c>
    </row>
    <row r="40" spans="1:5" ht="15">
      <c r="A40" s="21" t="s">
        <v>43</v>
      </c>
      <c r="B40" s="20">
        <v>1</v>
      </c>
      <c r="C40" s="20"/>
      <c r="D40" s="20"/>
      <c r="E40" s="20">
        <v>1</v>
      </c>
    </row>
    <row r="41" spans="1:5" ht="33.75" customHeight="1">
      <c r="A41" s="20" t="s">
        <v>39</v>
      </c>
      <c r="B41" s="20">
        <v>3</v>
      </c>
      <c r="C41" s="20">
        <v>1</v>
      </c>
      <c r="D41" s="20"/>
      <c r="E41" s="20">
        <v>4</v>
      </c>
    </row>
    <row r="42" spans="1:5" ht="15">
      <c r="A42" s="18" t="s">
        <v>18</v>
      </c>
      <c r="B42" s="20"/>
      <c r="C42" s="20">
        <v>5</v>
      </c>
      <c r="D42" s="20"/>
      <c r="E42" s="20">
        <v>5</v>
      </c>
    </row>
    <row r="43" spans="1:5" ht="15">
      <c r="A43" s="22" t="s">
        <v>37</v>
      </c>
      <c r="B43" s="20"/>
      <c r="C43" s="20">
        <v>2</v>
      </c>
      <c r="D43" s="20"/>
      <c r="E43" s="20">
        <v>2</v>
      </c>
    </row>
    <row r="44" spans="1:5" ht="15">
      <c r="A44" s="22" t="s">
        <v>38</v>
      </c>
      <c r="B44" s="20"/>
      <c r="C44" s="20">
        <v>1</v>
      </c>
      <c r="D44" s="20"/>
      <c r="E44" s="20">
        <v>1</v>
      </c>
    </row>
    <row r="45" spans="1:5" ht="15">
      <c r="A45" s="22" t="s">
        <v>36</v>
      </c>
      <c r="B45" s="20"/>
      <c r="C45" s="20">
        <v>1</v>
      </c>
      <c r="D45" s="20"/>
      <c r="E45" s="20">
        <v>1</v>
      </c>
    </row>
    <row r="46" spans="1:5" ht="15">
      <c r="A46" s="22" t="s">
        <v>40</v>
      </c>
      <c r="B46" s="20"/>
      <c r="C46" s="20">
        <v>1</v>
      </c>
      <c r="D46" s="20"/>
      <c r="E46" s="20">
        <v>1</v>
      </c>
    </row>
    <row r="47" spans="1:5" ht="15">
      <c r="A47" s="18" t="s">
        <v>29</v>
      </c>
      <c r="B47" s="20"/>
      <c r="C47" s="20">
        <v>2</v>
      </c>
      <c r="D47" s="20"/>
      <c r="E47" s="20">
        <v>2</v>
      </c>
    </row>
    <row r="48" spans="1:5" ht="15">
      <c r="A48" s="22" t="s">
        <v>42</v>
      </c>
      <c r="B48" s="20"/>
      <c r="C48" s="20">
        <v>1</v>
      </c>
      <c r="D48" s="20"/>
      <c r="E48" s="20">
        <v>1</v>
      </c>
    </row>
    <row r="49" spans="1:7" ht="15">
      <c r="A49" s="22" t="s">
        <v>41</v>
      </c>
      <c r="B49" s="20"/>
      <c r="C49" s="20">
        <v>1</v>
      </c>
      <c r="D49" s="20"/>
      <c r="E49" s="20">
        <v>1</v>
      </c>
    </row>
    <row r="50" spans="1:7" ht="15">
      <c r="A50" s="18" t="s">
        <v>31</v>
      </c>
      <c r="B50" s="20"/>
      <c r="C50" s="20">
        <v>1</v>
      </c>
      <c r="D50" s="20">
        <v>1</v>
      </c>
      <c r="E50" s="20">
        <v>2</v>
      </c>
    </row>
    <row r="51" spans="1:7" ht="15">
      <c r="A51" s="22" t="s">
        <v>39</v>
      </c>
      <c r="B51" s="20"/>
      <c r="C51" s="20"/>
      <c r="D51" s="20">
        <v>1</v>
      </c>
      <c r="E51" s="20">
        <v>1</v>
      </c>
    </row>
    <row r="52" spans="1:7" ht="18.75" customHeight="1">
      <c r="A52" s="22" t="s">
        <v>40</v>
      </c>
      <c r="B52" s="20"/>
      <c r="C52" s="20">
        <v>1</v>
      </c>
      <c r="D52" s="20"/>
      <c r="E52" s="20">
        <v>1</v>
      </c>
    </row>
    <row r="53" spans="1:7" ht="20.25" customHeight="1">
      <c r="A53" s="21" t="s">
        <v>87</v>
      </c>
      <c r="B53" s="20">
        <v>4</v>
      </c>
      <c r="C53" s="20">
        <v>11</v>
      </c>
      <c r="D53" s="20">
        <v>1</v>
      </c>
      <c r="E53" s="20">
        <v>16</v>
      </c>
    </row>
    <row r="54" spans="1:7" ht="41.25" customHeight="1">
      <c r="A54" s="37" t="s">
        <v>86</v>
      </c>
      <c r="B54" s="37"/>
      <c r="C54" s="37"/>
      <c r="D54" s="37"/>
      <c r="E54" s="18"/>
    </row>
    <row r="55" spans="1:7" ht="15">
      <c r="A55" s="18"/>
      <c r="B55" s="18"/>
      <c r="C55" s="18"/>
      <c r="D55" s="18"/>
      <c r="E55" s="18"/>
    </row>
    <row r="56" spans="1:7" ht="15.75">
      <c r="A56" s="38" t="s">
        <v>94</v>
      </c>
      <c r="B56" s="38"/>
      <c r="C56" s="38"/>
      <c r="D56" s="38"/>
      <c r="E56" s="38"/>
      <c r="F56" s="38"/>
    </row>
    <row r="57" spans="1:7" ht="28.5" customHeight="1">
      <c r="A57" s="38" t="s">
        <v>90</v>
      </c>
      <c r="B57" s="38"/>
      <c r="C57" s="38"/>
      <c r="D57" s="38"/>
      <c r="E57" s="38"/>
      <c r="F57" s="38"/>
    </row>
    <row r="58" spans="1:7" hidden="1"/>
    <row r="60" spans="1:7" hidden="1">
      <c r="A60" s="16" t="s">
        <v>83</v>
      </c>
      <c r="C60" s="16" t="s">
        <v>45</v>
      </c>
    </row>
    <row r="61" spans="1:7" ht="27" customHeight="1">
      <c r="A61" s="19" t="s">
        <v>28</v>
      </c>
      <c r="B61" s="32" t="s">
        <v>34</v>
      </c>
      <c r="C61" s="20" t="s">
        <v>49</v>
      </c>
      <c r="D61" s="20" t="s">
        <v>47</v>
      </c>
      <c r="E61" s="20" t="s">
        <v>50</v>
      </c>
      <c r="F61" s="20" t="s">
        <v>48</v>
      </c>
      <c r="G61" s="20" t="s">
        <v>84</v>
      </c>
    </row>
    <row r="62" spans="1:7" ht="15">
      <c r="A62" s="18" t="s">
        <v>32</v>
      </c>
      <c r="B62" s="18"/>
      <c r="C62" s="20"/>
      <c r="D62" s="20"/>
      <c r="E62" s="20"/>
      <c r="F62" s="20"/>
      <c r="G62" s="20"/>
    </row>
    <row r="63" spans="1:7" ht="15">
      <c r="B63" s="26" t="s">
        <v>15</v>
      </c>
      <c r="C63" s="20"/>
      <c r="D63" s="20"/>
      <c r="E63" s="20">
        <v>1</v>
      </c>
      <c r="F63" s="20"/>
      <c r="G63" s="20">
        <v>1</v>
      </c>
    </row>
    <row r="64" spans="1:7" ht="15">
      <c r="A64" s="18" t="s">
        <v>33</v>
      </c>
      <c r="B64" s="18"/>
      <c r="C64" s="20"/>
      <c r="D64" s="20"/>
      <c r="E64" s="20"/>
      <c r="F64" s="20"/>
      <c r="G64" s="20"/>
    </row>
    <row r="65" spans="1:7" ht="15">
      <c r="B65" s="17" t="s">
        <v>93</v>
      </c>
      <c r="C65" s="20">
        <v>1</v>
      </c>
      <c r="D65" s="20"/>
      <c r="E65" s="20"/>
      <c r="F65" s="20"/>
      <c r="G65" s="20">
        <v>1</v>
      </c>
    </row>
    <row r="66" spans="1:7" ht="15">
      <c r="A66" s="18" t="s">
        <v>30</v>
      </c>
      <c r="B66" s="18"/>
      <c r="C66" s="20"/>
      <c r="D66" s="20"/>
      <c r="E66" s="20"/>
      <c r="F66" s="20"/>
      <c r="G66" s="20"/>
    </row>
    <row r="67" spans="1:7" ht="15">
      <c r="B67" s="26" t="s">
        <v>13</v>
      </c>
      <c r="C67" s="20"/>
      <c r="D67" s="20"/>
      <c r="E67" s="20"/>
      <c r="F67" s="20">
        <v>1</v>
      </c>
      <c r="G67" s="20">
        <v>1</v>
      </c>
    </row>
    <row r="68" spans="1:7" ht="38.25">
      <c r="B68" s="27" t="s">
        <v>6</v>
      </c>
      <c r="C68" s="20"/>
      <c r="D68" s="20">
        <v>1</v>
      </c>
      <c r="E68" s="20"/>
      <c r="F68" s="20"/>
      <c r="G68" s="20">
        <v>1</v>
      </c>
    </row>
    <row r="69" spans="1:7" ht="38.25">
      <c r="B69" s="27" t="s">
        <v>5</v>
      </c>
      <c r="C69" s="20"/>
      <c r="D69" s="20">
        <v>1</v>
      </c>
      <c r="E69" s="20"/>
      <c r="F69" s="20"/>
      <c r="G69" s="20">
        <v>1</v>
      </c>
    </row>
    <row r="70" spans="1:7" ht="51">
      <c r="B70" s="27" t="s">
        <v>4</v>
      </c>
      <c r="C70" s="20"/>
      <c r="D70" s="20">
        <v>1</v>
      </c>
      <c r="E70" s="20"/>
      <c r="F70" s="20"/>
      <c r="G70" s="20">
        <v>1</v>
      </c>
    </row>
    <row r="71" spans="1:7" ht="15">
      <c r="B71" s="31" t="s">
        <v>8</v>
      </c>
      <c r="C71" s="20">
        <v>1</v>
      </c>
      <c r="D71" s="20"/>
      <c r="E71" s="20"/>
      <c r="F71" s="20"/>
      <c r="G71" s="20">
        <v>1</v>
      </c>
    </row>
    <row r="72" spans="1:7" ht="15">
      <c r="A72" s="18" t="s">
        <v>18</v>
      </c>
      <c r="B72" s="18"/>
      <c r="C72" s="20"/>
      <c r="D72" s="20"/>
      <c r="E72" s="20"/>
      <c r="F72" s="20"/>
      <c r="G72" s="20"/>
    </row>
    <row r="73" spans="1:7" ht="15">
      <c r="B73" s="26" t="s">
        <v>2</v>
      </c>
      <c r="C73" s="20"/>
      <c r="D73" s="20">
        <v>1</v>
      </c>
      <c r="E73" s="20"/>
      <c r="F73" s="20"/>
      <c r="G73" s="20">
        <v>1</v>
      </c>
    </row>
    <row r="74" spans="1:7" ht="15">
      <c r="B74" s="26" t="s">
        <v>12</v>
      </c>
      <c r="C74" s="20"/>
      <c r="D74" s="20"/>
      <c r="E74" s="20"/>
      <c r="F74" s="20">
        <v>1</v>
      </c>
      <c r="G74" s="20">
        <v>1</v>
      </c>
    </row>
    <row r="75" spans="1:7" ht="15">
      <c r="B75" s="26" t="s">
        <v>0</v>
      </c>
      <c r="C75" s="20"/>
      <c r="D75" s="20">
        <v>1</v>
      </c>
      <c r="E75" s="20"/>
      <c r="F75" s="20"/>
      <c r="G75" s="20">
        <v>1</v>
      </c>
    </row>
    <row r="76" spans="1:7" ht="15">
      <c r="B76" s="26" t="s">
        <v>7</v>
      </c>
      <c r="C76" s="20">
        <v>1</v>
      </c>
      <c r="D76" s="20"/>
      <c r="E76" s="20"/>
      <c r="F76" s="20"/>
      <c r="G76" s="20">
        <v>1</v>
      </c>
    </row>
    <row r="77" spans="1:7" ht="15">
      <c r="B77" s="26" t="s">
        <v>1</v>
      </c>
      <c r="C77" s="20"/>
      <c r="D77" s="20">
        <v>1</v>
      </c>
      <c r="E77" s="20"/>
      <c r="F77" s="20"/>
      <c r="G77" s="20">
        <v>1</v>
      </c>
    </row>
    <row r="78" spans="1:7" ht="15">
      <c r="A78" s="18" t="s">
        <v>29</v>
      </c>
      <c r="B78" s="18"/>
      <c r="C78" s="20"/>
      <c r="D78" s="20"/>
      <c r="E78" s="20"/>
      <c r="F78" s="20"/>
      <c r="G78" s="20"/>
    </row>
    <row r="79" spans="1:7" ht="40.5" customHeight="1">
      <c r="B79" s="17" t="s">
        <v>9</v>
      </c>
      <c r="C79" s="20">
        <v>1</v>
      </c>
      <c r="D79" s="20"/>
      <c r="E79" s="20"/>
      <c r="F79" s="20"/>
      <c r="G79" s="20">
        <v>1</v>
      </c>
    </row>
    <row r="80" spans="1:7" ht="38.25">
      <c r="B80" s="25" t="s">
        <v>14</v>
      </c>
      <c r="C80" s="20"/>
      <c r="D80" s="20"/>
      <c r="E80" s="20"/>
      <c r="F80" s="20">
        <v>1</v>
      </c>
      <c r="G80" s="20">
        <v>1</v>
      </c>
    </row>
    <row r="81" spans="1:7" ht="15">
      <c r="A81" s="18" t="s">
        <v>31</v>
      </c>
      <c r="B81" s="18"/>
      <c r="C81" s="20"/>
      <c r="D81" s="20"/>
      <c r="E81" s="20"/>
      <c r="F81" s="20"/>
      <c r="G81" s="20"/>
    </row>
    <row r="82" spans="1:7" ht="24" customHeight="1">
      <c r="B82" s="28" t="s">
        <v>3</v>
      </c>
      <c r="C82" s="20"/>
      <c r="D82" s="20">
        <v>1</v>
      </c>
      <c r="E82" s="20"/>
      <c r="F82" s="20"/>
      <c r="G82" s="20">
        <v>1</v>
      </c>
    </row>
    <row r="83" spans="1:7" ht="25.5">
      <c r="B83" s="25" t="s">
        <v>11</v>
      </c>
      <c r="C83" s="20">
        <v>1</v>
      </c>
      <c r="D83" s="20"/>
      <c r="E83" s="20"/>
      <c r="F83" s="20"/>
      <c r="G83" s="20">
        <v>1</v>
      </c>
    </row>
    <row r="84" spans="1:7" ht="15">
      <c r="A84" s="21" t="s">
        <v>84</v>
      </c>
      <c r="B84" s="21"/>
      <c r="C84" s="20">
        <v>5</v>
      </c>
      <c r="D84" s="20">
        <v>7</v>
      </c>
      <c r="E84" s="20">
        <v>1</v>
      </c>
      <c r="F84" s="20">
        <v>3</v>
      </c>
      <c r="G84" s="20">
        <v>16</v>
      </c>
    </row>
    <row r="85" spans="1:7" ht="40.5" customHeight="1">
      <c r="A85" s="37" t="s">
        <v>86</v>
      </c>
      <c r="B85" s="37"/>
      <c r="C85" s="37"/>
      <c r="D85" s="37"/>
    </row>
  </sheetData>
  <mergeCells count="12">
    <mergeCell ref="A2:F2"/>
    <mergeCell ref="A1:F1"/>
    <mergeCell ref="A17:E17"/>
    <mergeCell ref="A16:E16"/>
    <mergeCell ref="A28:D28"/>
    <mergeCell ref="A14:E14"/>
    <mergeCell ref="A85:D85"/>
    <mergeCell ref="A54:D54"/>
    <mergeCell ref="A30:E30"/>
    <mergeCell ref="A31:E31"/>
    <mergeCell ref="A56:F56"/>
    <mergeCell ref="A57:F57"/>
  </mergeCells>
  <pageMargins left="0.7" right="0.7" top="0.75" bottom="0.75" header="0.3" footer="0.3"/>
  <pageSetup orientation="portrait" horizontalDpi="300" verticalDpi="300"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581F-6FDE-4B48-BB8C-1E2D0972421B}">
  <dimension ref="A1:G14"/>
  <sheetViews>
    <sheetView workbookViewId="0">
      <selection activeCell="F20" sqref="F20"/>
    </sheetView>
  </sheetViews>
  <sheetFormatPr defaultRowHeight="15.75"/>
  <cols>
    <col min="1" max="1" width="11" style="4" customWidth="1"/>
    <col min="2" max="2" width="24.6640625" style="4" customWidth="1"/>
    <col min="3" max="3" width="25.5" style="4" customWidth="1"/>
    <col min="4" max="4" width="61.6640625" style="4" customWidth="1"/>
    <col min="5" max="5" width="33.1640625" style="4" customWidth="1"/>
    <col min="6" max="6" width="15.6640625" style="4" customWidth="1"/>
    <col min="7" max="7" width="19.5" style="4" customWidth="1"/>
    <col min="8" max="16384" width="9.33203125" style="4"/>
  </cols>
  <sheetData>
    <row r="1" spans="1:7">
      <c r="A1" s="4" t="s">
        <v>102</v>
      </c>
      <c r="B1" s="4" t="s">
        <v>103</v>
      </c>
      <c r="C1" s="4" t="s">
        <v>104</v>
      </c>
      <c r="D1" s="4" t="s">
        <v>105</v>
      </c>
      <c r="E1" s="4" t="s">
        <v>106</v>
      </c>
      <c r="F1" s="4" t="s">
        <v>108</v>
      </c>
      <c r="G1" s="4" t="s">
        <v>107</v>
      </c>
    </row>
    <row r="2" spans="1:7" ht="150">
      <c r="A2" s="2">
        <v>1</v>
      </c>
      <c r="B2" s="2" t="s">
        <v>109</v>
      </c>
      <c r="C2" s="2" t="s">
        <v>109</v>
      </c>
      <c r="D2" s="33" t="s">
        <v>111</v>
      </c>
      <c r="E2" s="33" t="s">
        <v>112</v>
      </c>
      <c r="F2" s="2" t="s">
        <v>113</v>
      </c>
      <c r="G2" s="34" t="s">
        <v>152</v>
      </c>
    </row>
    <row r="3" spans="1:7" ht="195">
      <c r="A3" s="2">
        <v>2</v>
      </c>
      <c r="B3" s="2" t="s">
        <v>28</v>
      </c>
      <c r="C3" s="34" t="s">
        <v>28</v>
      </c>
      <c r="D3" s="34" t="s">
        <v>114</v>
      </c>
      <c r="E3" s="34" t="s">
        <v>115</v>
      </c>
      <c r="F3" s="33"/>
      <c r="G3" s="33"/>
    </row>
    <row r="4" spans="1:7" ht="60">
      <c r="A4" s="2">
        <v>3</v>
      </c>
      <c r="B4" s="35" t="s">
        <v>118</v>
      </c>
      <c r="C4" s="35" t="s">
        <v>118</v>
      </c>
      <c r="D4" s="36" t="s">
        <v>119</v>
      </c>
      <c r="E4" s="35" t="s">
        <v>120</v>
      </c>
      <c r="F4" s="2"/>
      <c r="G4" s="33"/>
    </row>
    <row r="5" spans="1:7" ht="75">
      <c r="A5" s="2">
        <v>4</v>
      </c>
      <c r="B5" s="35" t="s">
        <v>121</v>
      </c>
      <c r="C5" s="35" t="s">
        <v>121</v>
      </c>
      <c r="D5" s="36" t="s">
        <v>122</v>
      </c>
      <c r="E5" s="35" t="s">
        <v>123</v>
      </c>
      <c r="F5" s="2"/>
      <c r="G5" s="33"/>
    </row>
    <row r="6" spans="1:7" ht="75">
      <c r="A6" s="2">
        <v>5</v>
      </c>
      <c r="B6" s="2" t="s">
        <v>124</v>
      </c>
      <c r="C6" s="2" t="s">
        <v>124</v>
      </c>
      <c r="D6" s="33" t="s">
        <v>125</v>
      </c>
      <c r="E6" s="33" t="s">
        <v>126</v>
      </c>
      <c r="F6" s="2"/>
      <c r="G6" s="33"/>
    </row>
    <row r="7" spans="1:7" ht="60">
      <c r="A7" s="2">
        <v>6</v>
      </c>
      <c r="B7" s="2" t="s">
        <v>127</v>
      </c>
      <c r="C7" s="2" t="s">
        <v>127</v>
      </c>
      <c r="D7" s="33" t="s">
        <v>128</v>
      </c>
      <c r="E7" s="33" t="s">
        <v>129</v>
      </c>
      <c r="F7" s="2"/>
      <c r="G7" s="33"/>
    </row>
    <row r="8" spans="1:7" ht="60">
      <c r="A8" s="2">
        <v>7</v>
      </c>
      <c r="B8" s="2" t="s">
        <v>130</v>
      </c>
      <c r="C8" s="2" t="s">
        <v>130</v>
      </c>
      <c r="D8" s="33" t="s">
        <v>131</v>
      </c>
      <c r="E8" s="33" t="s">
        <v>132</v>
      </c>
      <c r="F8" s="2" t="s">
        <v>113</v>
      </c>
      <c r="G8" s="33" t="s">
        <v>133</v>
      </c>
    </row>
    <row r="9" spans="1:7" ht="60">
      <c r="A9" s="2">
        <v>8</v>
      </c>
      <c r="B9" s="2" t="s">
        <v>134</v>
      </c>
      <c r="C9" s="2" t="s">
        <v>135</v>
      </c>
      <c r="D9" s="33" t="s">
        <v>136</v>
      </c>
      <c r="E9" s="33" t="s">
        <v>137</v>
      </c>
      <c r="F9" s="2"/>
      <c r="G9" s="33"/>
    </row>
    <row r="10" spans="1:7" ht="75">
      <c r="A10" s="2">
        <v>9</v>
      </c>
      <c r="B10" s="2" t="s">
        <v>138</v>
      </c>
      <c r="C10" s="2" t="s">
        <v>138</v>
      </c>
      <c r="D10" s="33" t="s">
        <v>139</v>
      </c>
      <c r="E10" s="33" t="s">
        <v>140</v>
      </c>
      <c r="F10" s="2"/>
      <c r="G10" s="33"/>
    </row>
    <row r="11" spans="1:7" ht="300">
      <c r="A11" s="2">
        <v>10</v>
      </c>
      <c r="B11" s="2" t="s">
        <v>141</v>
      </c>
      <c r="C11" s="2" t="s">
        <v>142</v>
      </c>
      <c r="D11" s="33" t="s">
        <v>143</v>
      </c>
      <c r="E11" s="33" t="s">
        <v>144</v>
      </c>
      <c r="F11" s="2"/>
      <c r="G11" s="33" t="s">
        <v>145</v>
      </c>
    </row>
    <row r="12" spans="1:7" ht="195">
      <c r="A12" s="2">
        <v>11</v>
      </c>
      <c r="B12" s="2" t="s">
        <v>28</v>
      </c>
      <c r="C12" s="2" t="s">
        <v>28</v>
      </c>
      <c r="D12" s="33" t="s">
        <v>146</v>
      </c>
      <c r="E12" s="33" t="s">
        <v>115</v>
      </c>
      <c r="F12" s="2"/>
      <c r="G12" s="33" t="s">
        <v>116</v>
      </c>
    </row>
    <row r="13" spans="1:7" ht="195">
      <c r="A13" s="2">
        <v>12</v>
      </c>
      <c r="B13" s="2" t="s">
        <v>79</v>
      </c>
      <c r="C13" s="2" t="s">
        <v>147</v>
      </c>
      <c r="D13" s="33" t="s">
        <v>148</v>
      </c>
      <c r="E13" s="33" t="s">
        <v>149</v>
      </c>
      <c r="F13" s="2"/>
      <c r="G13" s="33" t="s">
        <v>116</v>
      </c>
    </row>
    <row r="14" spans="1:7" ht="195">
      <c r="A14" s="2">
        <v>13</v>
      </c>
      <c r="B14" s="2" t="s">
        <v>16</v>
      </c>
      <c r="C14" s="2" t="s">
        <v>16</v>
      </c>
      <c r="D14" s="33" t="s">
        <v>150</v>
      </c>
      <c r="E14" s="33" t="s">
        <v>151</v>
      </c>
      <c r="F14" s="2"/>
      <c r="G14" s="33" t="s">
        <v>116</v>
      </c>
    </row>
  </sheetData>
  <pageMargins left="0.7" right="0.7" top="0.75" bottom="0.75" header="0.3" footer="0.3"/>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vt:lpstr>
      <vt:lpstr>Sheet2</vt:lpstr>
      <vt:lpstr>kode</vt:lpstr>
      <vt:lpstr>tabel data</vt: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2025-05-28T07:32:48Z</dcterms:created>
  <dcterms:modified xsi:type="dcterms:W3CDTF">2025-06-17T06:52:43Z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2025-05-28T00:00:00Z</vt:filetime>
  </property>
  <property fmtid="{D5CDD505-2E9C-101B-9397-08002B2CF9AE}" pid="3" name="Creator">
    <vt:lpwstr>Nitro PDF Pro 14 (14.37.2.0)</vt:lpwstr>
  </property>
  <property fmtid="{D5CDD505-2E9C-101B-9397-08002B2CF9AE}" pid="4" name="LastSaved">
    <vt:filetime>2025-05-28T00:00:00Z</vt:filetime>
  </property>
</Properties>
</file>