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ACER\Downloads\"/>
    </mc:Choice>
  </mc:AlternateContent>
  <xr:revisionPtr revIDLastSave="0" documentId="13_ncr:1_{E0CAECA6-2E21-481E-954B-E57FF1691797}" xr6:coauthVersionLast="47" xr6:coauthVersionMax="47" xr10:uidLastSave="{00000000-0000-0000-0000-000000000000}"/>
  <bookViews>
    <workbookView xWindow="-120" yWindow="-120" windowWidth="20730" windowHeight="11040" activeTab="1" xr2:uid="{00000000-000D-0000-FFFF-FFFF00000000}"/>
  </bookViews>
  <sheets>
    <sheet name="Table 1" sheetId="1" r:id="rId1"/>
    <sheet name="Sheet2" sheetId="5" r:id="rId2"/>
    <sheet name="kode" sheetId="4" r:id="rId3"/>
    <sheet name="tabel data" sheetId="7" r:id="rId4"/>
    <sheet name="metadata" sheetId="9" r:id="rId5"/>
  </sheet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5" l="1"/>
  <c r="P3" i="5"/>
  <c r="P4" i="5"/>
  <c r="P5" i="5"/>
  <c r="P6" i="5"/>
  <c r="P7" i="5"/>
  <c r="P8" i="5"/>
  <c r="P9" i="5"/>
  <c r="P10" i="5"/>
  <c r="P11" i="5"/>
  <c r="P12" i="5"/>
  <c r="P13" i="5"/>
  <c r="P14" i="5"/>
  <c r="P15" i="5"/>
  <c r="P16" i="5"/>
  <c r="P17" i="5"/>
  <c r="D11" i="5"/>
  <c r="D2" i="5"/>
  <c r="D3" i="5"/>
  <c r="D4" i="5"/>
  <c r="D5" i="5"/>
  <c r="D6" i="5"/>
  <c r="D7" i="5"/>
  <c r="D8" i="5"/>
  <c r="D9" i="5"/>
  <c r="D10" i="5"/>
  <c r="D12" i="5"/>
  <c r="D13" i="5"/>
  <c r="D14" i="5"/>
  <c r="D15" i="5"/>
  <c r="D16" i="5"/>
  <c r="D17" i="5"/>
  <c r="E2" i="5"/>
  <c r="I2" i="5" s="1"/>
  <c r="H2" i="5" s="1"/>
  <c r="E3" i="5"/>
  <c r="I3" i="5" s="1"/>
  <c r="H3" i="5" s="1"/>
  <c r="E4" i="5"/>
  <c r="I4" i="5" s="1"/>
  <c r="H4" i="5" s="1"/>
  <c r="E5" i="5"/>
  <c r="I5" i="5" s="1"/>
  <c r="H5" i="5" s="1"/>
  <c r="E6" i="5"/>
  <c r="I6" i="5" s="1"/>
  <c r="H6" i="5" s="1"/>
  <c r="E7" i="5"/>
  <c r="I7" i="5" s="1"/>
  <c r="H7" i="5" s="1"/>
  <c r="E8" i="5"/>
  <c r="I8" i="5" s="1"/>
  <c r="H8" i="5" s="1"/>
  <c r="E9" i="5"/>
  <c r="I9" i="5" s="1"/>
  <c r="H9" i="5" s="1"/>
  <c r="E10" i="5"/>
  <c r="I10" i="5" s="1"/>
  <c r="H10" i="5" s="1"/>
  <c r="E11" i="5"/>
  <c r="I11" i="5" s="1"/>
  <c r="H11" i="5" s="1"/>
  <c r="E12" i="5"/>
  <c r="I12" i="5" s="1"/>
  <c r="H12" i="5" s="1"/>
  <c r="E13" i="5"/>
  <c r="I13" i="5" s="1"/>
  <c r="H13" i="5" s="1"/>
  <c r="E14" i="5"/>
  <c r="I14" i="5" s="1"/>
  <c r="H14" i="5" s="1"/>
  <c r="E15" i="5"/>
  <c r="I15" i="5" s="1"/>
  <c r="H15" i="5" s="1"/>
  <c r="E16" i="5"/>
  <c r="I16" i="5" s="1"/>
  <c r="H16" i="5" s="1"/>
  <c r="E17" i="5"/>
  <c r="I17" i="5" s="1"/>
  <c r="H17" i="5" s="1"/>
  <c r="K13" i="5" l="1"/>
  <c r="J13" i="5" s="1"/>
  <c r="K5" i="5"/>
  <c r="J5" i="5" s="1"/>
  <c r="K16" i="5"/>
  <c r="J16" i="5" s="1"/>
  <c r="K12" i="5"/>
  <c r="J12" i="5" s="1"/>
  <c r="K8" i="5"/>
  <c r="J8" i="5" s="1"/>
  <c r="K4" i="5"/>
  <c r="J4" i="5" s="1"/>
  <c r="K9" i="5"/>
  <c r="J9" i="5" s="1"/>
  <c r="K15" i="5"/>
  <c r="J15" i="5" s="1"/>
  <c r="K11" i="5"/>
  <c r="J11" i="5" s="1"/>
  <c r="K7" i="5"/>
  <c r="J7" i="5" s="1"/>
  <c r="K3" i="5"/>
  <c r="J3" i="5" s="1"/>
  <c r="K17" i="5"/>
  <c r="J17" i="5" s="1"/>
  <c r="K14" i="5"/>
  <c r="J14" i="5" s="1"/>
  <c r="K10" i="5"/>
  <c r="J10" i="5" s="1"/>
  <c r="K6" i="5"/>
  <c r="J6" i="5" s="1"/>
  <c r="K2" i="5"/>
  <c r="J2" i="5" s="1"/>
  <c r="G17" i="5"/>
  <c r="G13" i="5"/>
  <c r="G9" i="5"/>
  <c r="G5" i="5"/>
  <c r="G16" i="5"/>
  <c r="G12" i="5"/>
  <c r="G8" i="5"/>
  <c r="G4" i="5"/>
  <c r="G15" i="5"/>
  <c r="G11" i="5"/>
  <c r="G7" i="5"/>
  <c r="G3" i="5"/>
  <c r="G14" i="5"/>
  <c r="G10" i="5"/>
  <c r="G6" i="5"/>
  <c r="G2" i="5"/>
</calcChain>
</file>

<file path=xl/sharedStrings.xml><?xml version="1.0" encoding="utf-8"?>
<sst xmlns="http://schemas.openxmlformats.org/spreadsheetml/2006/main" count="378" uniqueCount="153">
  <si>
    <t>Parang Nabur</t>
  </si>
  <si>
    <t>Timbangan Gantung (Dacin)</t>
  </si>
  <si>
    <t>Brankas Besi Haji Sjoekoer</t>
  </si>
  <si>
    <t>Alat Serpih Batu Goa Debu</t>
  </si>
  <si>
    <t>Piring Keramik Warna Hijau Celadon Motif Lundang Lundang Dan Bunga Teratatai</t>
  </si>
  <si>
    <t>Piring Keramik Warna Hijau Celadon Motif Hias Suluran dan Naga Lung</t>
  </si>
  <si>
    <t>Piring Keramik Warna Biru Celadon Motif Hias Suluran dan Naga Lung</t>
  </si>
  <si>
    <t>Rumah Haji Sjoekoer</t>
  </si>
  <si>
    <t>Rumah Batu Muara Ninian</t>
  </si>
  <si>
    <t>Mesjid Syuhada</t>
  </si>
  <si>
    <t>Rumah Palimasan Desa Riwa</t>
  </si>
  <si>
    <t>Rumah Banjar Bubungan Tinggi</t>
  </si>
  <si>
    <t>Jembatan Belanda</t>
  </si>
  <si>
    <t>Makam Datu Kandang Haji</t>
  </si>
  <si>
    <t>Sumur Minyak 1 Kelurahan Paringin Timur</t>
  </si>
  <si>
    <t>Benteng Tundakan</t>
  </si>
  <si>
    <t>Desa</t>
  </si>
  <si>
    <t>Simpang Tiga</t>
  </si>
  <si>
    <t>Lampihong</t>
  </si>
  <si>
    <t>Batu Piring</t>
  </si>
  <si>
    <t>Teluk Bayur</t>
  </si>
  <si>
    <t>Muara Ninian</t>
  </si>
  <si>
    <t>Hujan Mas</t>
  </si>
  <si>
    <t>Riwa</t>
  </si>
  <si>
    <t>Tarangan</t>
  </si>
  <si>
    <t>Hilir Pasar</t>
  </si>
  <si>
    <t>Paringin Timur</t>
  </si>
  <si>
    <t>Tundakan</t>
  </si>
  <si>
    <t>Kecamatan</t>
  </si>
  <si>
    <t>Paringin</t>
  </si>
  <si>
    <t>Juai</t>
  </si>
  <si>
    <t>Paringin Selatan</t>
  </si>
  <si>
    <t>Awayan</t>
  </si>
  <si>
    <t>Batu Mandi</t>
  </si>
  <si>
    <t>Nama Cagar Budaya</t>
  </si>
  <si>
    <t>Jenis</t>
  </si>
  <si>
    <t>Senjata</t>
  </si>
  <si>
    <t>Alat</t>
  </si>
  <si>
    <t>Jembatan</t>
  </si>
  <si>
    <t>Peralatan Rumah Tangga</t>
  </si>
  <si>
    <t>Tempat Tinggal</t>
  </si>
  <si>
    <t>Tempat Ibadah</t>
  </si>
  <si>
    <t>Sumur</t>
  </si>
  <si>
    <t>Makam</t>
  </si>
  <si>
    <t>Tanah</t>
  </si>
  <si>
    <t>Kategori</t>
  </si>
  <si>
    <t>Periodisasi</t>
  </si>
  <si>
    <t>Benda</t>
  </si>
  <si>
    <t>Struktur</t>
  </si>
  <si>
    <t>Bangunan</t>
  </si>
  <si>
    <t>Situs</t>
  </si>
  <si>
    <t>Kolonial</t>
  </si>
  <si>
    <t>Prasejarah</t>
  </si>
  <si>
    <t>Islam</t>
  </si>
  <si>
    <t>Tahun</t>
  </si>
  <si>
    <t>Abad 19</t>
  </si>
  <si>
    <t>Abad 20</t>
  </si>
  <si>
    <t>4000 SM</t>
  </si>
  <si>
    <t>1359 H</t>
  </si>
  <si>
    <t>Abad 15</t>
  </si>
  <si>
    <t>Abad 17</t>
  </si>
  <si>
    <t>Kode Desa</t>
  </si>
  <si>
    <t>63.11.05.2011</t>
  </si>
  <si>
    <t>63.11.05.2022</t>
  </si>
  <si>
    <t>63.11.07.2016</t>
  </si>
  <si>
    <t>63.11.06.2022</t>
  </si>
  <si>
    <t>63.11.06.1019</t>
  </si>
  <si>
    <t>63.11.01.2010</t>
  </si>
  <si>
    <t>63.11.01.2001</t>
  </si>
  <si>
    <t>63.11.04.2006</t>
  </si>
  <si>
    <t>63.11.03.2010</t>
  </si>
  <si>
    <t>Kode Kecamtan</t>
  </si>
  <si>
    <t>Kabupaten</t>
  </si>
  <si>
    <t>Kode Kabupaten</t>
  </si>
  <si>
    <t>Provinsi</t>
  </si>
  <si>
    <t>Kode Prov</t>
  </si>
  <si>
    <t>Satuan</t>
  </si>
  <si>
    <t>Kode Satuan desa/kel</t>
  </si>
  <si>
    <t>Desa/Kelurahan</t>
  </si>
  <si>
    <t>Kelurahan</t>
  </si>
  <si>
    <t>Desa Adat</t>
  </si>
  <si>
    <t>Kode Satuan Desa / Kelurahan</t>
  </si>
  <si>
    <t>Column Labels</t>
  </si>
  <si>
    <t>Count of Nama Cagar Budaya</t>
  </si>
  <si>
    <t xml:space="preserve">Jumlah </t>
  </si>
  <si>
    <t>Tabel 1</t>
  </si>
  <si>
    <t>Sumber : Dinas Pendidikan dan Kebudayaan Kab. Balangan, Buku Cagar Budaya Kabupaten Balangan ( Kekayaan Sejarah dan warisan Budaya ) Tahun 2024</t>
  </si>
  <si>
    <t>Jumlah</t>
  </si>
  <si>
    <t>Tabel 2</t>
  </si>
  <si>
    <t>Jumlah Cagar Budaya Berdasarkan Periodesasi Menurut Kecamatan di Kabupaten Balangan Tahun 2024</t>
  </si>
  <si>
    <t>Jumlah Cagar Budaya Berdasarkan Jenis Menurut Kecamatan di Kabupaten Balangan Tahun 2024</t>
  </si>
  <si>
    <t>Jenis/Kecamatan</t>
  </si>
  <si>
    <t>Tabel 3</t>
  </si>
  <si>
    <t xml:space="preserve">Rumah Palimasan </t>
  </si>
  <si>
    <t>Tabel 4</t>
  </si>
  <si>
    <t>63.11.07.1001</t>
  </si>
  <si>
    <t>Row Labels</t>
  </si>
  <si>
    <t>Grand Total</t>
  </si>
  <si>
    <t>A</t>
  </si>
  <si>
    <t>B</t>
  </si>
  <si>
    <t>Abad</t>
  </si>
  <si>
    <t>Abad 14</t>
  </si>
  <si>
    <t>No</t>
  </si>
  <si>
    <t>Variabel</t>
  </si>
  <si>
    <t>Alias</t>
  </si>
  <si>
    <t xml:space="preserve">Definisi </t>
  </si>
  <si>
    <t>Referensi</t>
  </si>
  <si>
    <t>Bentuk Isian</t>
  </si>
  <si>
    <t>Tipe Data</t>
  </si>
  <si>
    <t>Cagar Budaya</t>
  </si>
  <si>
    <t>Abad 40 SM</t>
  </si>
  <si>
    <t>Cagar Budaya adalah warisan budaya bersifat kebendaan di darat dan/atau di air yang perlu dilestarikan keberadaannya karena memiliki nilai penting bagi sejarah, ilmu pengetahuan, pendidikan, agama, dan/atau kebudayaan melalui proses penetapan</t>
  </si>
  <si>
    <t>Peraturan Pemerintah Nomor 1 Tahun 2022 Tentang Register Nasional Dan Pelestarian Cagar Budaya Pasal 1 Ayat 1</t>
  </si>
  <si>
    <t>Kategorik</t>
  </si>
  <si>
    <t>Kecamatan atau yang disebut dengan nama lain yang selanjutnya disebut kecamatan adalah bagian wilayah dari daerah kabupaten/kota yang dipimpin oleh camat.</t>
  </si>
  <si>
    <t>Permendagri Nomor 58 Tahun 2021 Tentang Kode, Data Wilayah Administrasi Pemerintahan, Dan Pulau  Pasal 1 ayat 4 yang lampirannya diperbaharui dengan Keputusan Menteri Dalam Negeri Nomor 300.2.2 -2138 Tahun 2025 tentang Pemberian dan Pemutakhiran Kode, Data Wilayah Administrasi Pemerintahan, dan Pulau</t>
  </si>
  <si>
    <t xml:space="preserve">Kode dan nama </t>
  </si>
  <si>
    <t>Jumlah Cagar Budaya Berdasarkan Bentuk Menurut Kecamatan di Kabupaten Balangan Tahun 2024</t>
  </si>
  <si>
    <t>Bangunan Cagar Budaya</t>
  </si>
  <si>
    <t>Bangunan Cagar Budaya adalah susunan binaan yang terbuat dari benda alam atau benda buatan manusia untuk memenuhi kebutuhan ruang berdinding dan/atau tidak berdinding, dan beratap.</t>
  </si>
  <si>
    <t>Peraturan Pemerintah Nomor I Tahun 2022 Tentang Register Nasional Dan Pelestarian Cagar Budaya Pasal 1 ayat 3</t>
  </si>
  <si>
    <t>Struktur Cagar Budaya</t>
  </si>
  <si>
    <t xml:space="preserve"> Struktur Cagar Budaya adalah susunan binaan yang terbuat dari benda alam dan/atau benda buatan manusia untuk memenuhi kebutuhan ruang kegiatan yang menyatu dengan alam, sarana, dan prasarana untuk menampung kebutuhan manusia.</t>
  </si>
  <si>
    <t>Peraturan Pemerintah Nomor I Tahun 2022 Tentang Register Nasional Dan Pelestarian Cagar Budaya Pasal 1 ayat 4</t>
  </si>
  <si>
    <t>Situs Cagar Budaya</t>
  </si>
  <si>
    <t>Situs Cagar Budaya adalah lokasi yang berada di darat dan/atau di air yang mengandung Benda Cagar Budaya, Bangunan Cagar Budaya, dan/atau Struktur Cagar Budaya sebagai hasil kegiatan manusia atau bukti kejadian pada masa lalu</t>
  </si>
  <si>
    <t>Peraturan Pemerintah Nomor I Tahun 2022 Tentang Register Nasional Dan Pelestarian Cagar Budaya Pasal 1 ayat 5</t>
  </si>
  <si>
    <t>Kawasan Cagar Budaya</t>
  </si>
  <si>
    <t>Kawasan Cagar Budaya adalah satuan ruang geografis yang memiliki dua Situs Cagar Budaya atau lebih yang letaknya berdekatan dan/atau memperlihatkan ciri tata ruang yang khas</t>
  </si>
  <si>
    <t>Peraturan Pemerintah Nomor I Tahun 2022 Tentang Register Nasional Dan Pelestarian Cagar Budaya Pasal 1 ayat 6</t>
  </si>
  <si>
    <t>Kepemilikan</t>
  </si>
  <si>
    <t>Kepemilikan adalah hak terkuat dan terpenuh terhadap Cagar Budaya dengan tetap memperhatikan fungsi sosial dan kewajiban untuk melestarikannya</t>
  </si>
  <si>
    <t>Peraturan Pemerintah Nomor I Tahun 2022 Tentang Register Nasional Dan Pelestarian Cagar Budaya Pasal 1 ayat 8</t>
  </si>
  <si>
    <t>1 = Dikuasai oleh Negara;</t>
  </si>
  <si>
    <t>Dikuasai oleh negara</t>
  </si>
  <si>
    <t>Dikuasai oleh Negara</t>
  </si>
  <si>
    <t>Dikuasai oleh Negara adalah kewenangan tertinggi yang dimiliki oleh negara dalam menyelenggarakan pengaturan perbuatan hukum berkenaan dengan pelestarian Cagar Budaya</t>
  </si>
  <si>
    <t>Peraturan Pemerintah Nomor I Tahun 2022 Tentang Register Nasional Dan Pelestarian Cagar Budaya Pasal 1 ayat 9</t>
  </si>
  <si>
    <t>Penetapan</t>
  </si>
  <si>
    <t>Penetapan adalah pemberian status Cagar Budaya terhadap benda, bangunan, struktur, lokasi, atau satuan ruang geografis yang dilakukan oleh pemerintah daerah kabupaten/kota berdasarkan rekomendasi tim ahli Cagar Budaya.</t>
  </si>
  <si>
    <t>Peraturan Pemerintah Nomor I Tahun 2022 Tentang Register Nasional Dan Pelestarian Cagar Budaya Pasal 1 ayat 14</t>
  </si>
  <si>
    <t>Kode</t>
  </si>
  <si>
    <t>Kode Wilayah Administrasi Pemerintahan dan Pulau</t>
  </si>
  <si>
    <t>Kode Wilayah Administrasi Pemerintahan dan Pulau yang selanjutnya disebut Kode adalah identitas wilayah administrasi pemerintahan, berupa angka yang merepresentasikan wilayah administrasi pemerintahan provinsi, kabupaten/kota, kecamatan atau yang disebut dengan nama lain, desa atau yang disebut dengan nama lain dan kelurahan serta pulau seluruh Indonesia.</t>
  </si>
  <si>
    <t>Permendagri Nomor 58 Tahun 2021 Tentang Kode, Data Wilayah Administrasi Pemerintahan, Dan Pulau  Pasal 1 ayat 1 yang lampirannya diperbaharui dengan Keputusan Menteri Dalam Negeri Nomor 300.2.2 -2138 Tahun 2025 tentang Pemberian dan Pemutakhiran Kode, Data Wilayah Administrasi Pemerintahan, dan Pulau</t>
  </si>
  <si>
    <t>Kode wilayah terdiri dari 10 digit
Digit 1 : Pulau/Kepulauan (Kalimantan = 6 )
Digit 2 : Nomor Urut Provinsi (Kalsel = 3)
Digit 3 dan 4 : Kabupaten/Kota
Digit 5 dan 6 : Kecamatan
Digit 7 : 1 = Kelurahan; 2 = Desa; 3 = Desa Adat
Digit 8-10 = Nomor urut Desa/Kelurahan</t>
  </si>
  <si>
    <t>Kecamatan atau yang disebut dengan nama lain yang selanjutnya disebut kecamatan adalah bagian wilayah dari daerah kabupaten/kota yang dipimpin oleh camat. Merupakan kecamatan lokasi keberadaan/tempat penyimpanan cagar budaya</t>
  </si>
  <si>
    <t>kelurahan</t>
  </si>
  <si>
    <t xml:space="preserve">Kelurahan atau yang disebut dengan nama lain yang selanjutnya disebut kelurahan adalah bagian dari wilayah Kecamatan sebagai perangkat Kecamatan. Merupakan kelurahan lokasi keberadaan/tempat penyimpanan cagar budaya
</t>
  </si>
  <si>
    <t>Permendagri Nomor 58 Tahun 2021 Tentang Kode, Data Wilayah Administrasi Pemerintahan, Dan Pulau  Pasal 1 ayat 5 yang lampirannya diperbaharui dengan Keputusan Menteri Dalam Negeri Nomor 300.2.2 -2138 Tahun 2025 tentang Pemberian dan Pemutakhiran Kode, Data Wilayah Administrasi Pemerintahan, dan Pulau</t>
  </si>
  <si>
    <t>Desa adalah desa dan desa adat atau yang disebut dengan nama lain yang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 Merupakan Desa lokasi keberadaan/tempat penyimpanan cagar budaya</t>
  </si>
  <si>
    <t>Permendagri Nomor 58 Tahun 2021 Tentang Kode, Data Wilayah Administrasi Pemerintahan, Dan Pulau  Pasal 1 ayat 6 yang lampirannya diperbaharui dengan Keputusan Menteri Dalam Negeri Nomor 300.2.2 -2138 Tahun 2025 tentang Pemberian dan Pemutakhiran Kode, Data Wilayah Administrasi Pemerintahan, dan Pulau</t>
  </si>
  <si>
    <t>1 = benda cagar budaya;
2 = bangunan cagar budaya;
3 = struktur cagar budaya;
4 = situs cagar budaya;
5 = kawasan cagar budaya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</si>
</sst>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Times New Roman"/>
      <charset val="204"/>
    </font>
    <font>
      <sz val="11"/>
      <color theme="1"/>
      <name val="Calibri"/>
      <family val="2"/>
      <charset val="1"/>
      <scheme val="minor"/>
    </font>
    <font>
      <sz val="11"/>
      <color rgb="FF000000"/>
      <name val="Calibri"/>
      <family val="2"/>
      <scheme val="minor"/>
    </font>
    <font>
      <sz val="10"/>
      <color rgb="FF000000"/>
      <name val="Times New Roman"/>
      <family val="1"/>
    </font>
    <font>
      <sz val="11"/>
      <color theme="0"/>
      <name val="Calibri"/>
      <family val="2"/>
      <charset val="1"/>
      <scheme val="minor"/>
    </font>
    <font>
      <sz val="12"/>
      <color rgb="FF000000"/>
      <name val="Calibri"/>
      <family val="2"/>
      <scheme val="minor"/>
    </font>
    <font>
      <sz val="12"/>
      <color theme="1"/>
      <name val="Calibri"/>
      <family val="2"/>
      <scheme val="minor"/>
    </font>
    <font>
      <sz val="10"/>
      <color rgb="FF000000"/>
      <name val="Arial"/>
      <family val="2"/>
    </font>
    <font>
      <sz val="12"/>
      <color rgb="FF000000"/>
      <name val="Arial"/>
      <family val="2"/>
    </font>
    <font>
      <b/>
      <sz val="12"/>
      <color rgb="FF000000"/>
      <name val="Arial"/>
      <family val="2"/>
    </font>
    <font>
      <i/>
      <sz val="10"/>
      <color rgb="FF000000"/>
      <name val="Arial"/>
      <family val="2"/>
    </font>
    <font>
      <i/>
      <sz val="9"/>
      <color rgb="FF000000"/>
      <name val="Arial"/>
      <family val="2"/>
    </font>
    <font>
      <sz val="12"/>
      <color rgb="FF000000"/>
      <name val="Arar"/>
      <charset val="1"/>
    </font>
    <font>
      <sz val="11"/>
      <color rgb="FF000000"/>
      <name val="Times New Roman"/>
      <family val="1"/>
    </font>
  </fonts>
  <fills count="1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theme="4" tint="0.79998168889431442"/>
      </patternFill>
    </fill>
    <fill>
      <patternFill patternType="solid">
        <fgColor theme="0"/>
      </patternFill>
    </fill>
    <fill>
      <patternFill patternType="solid">
        <fgColor theme="4" tint="0.59999389629810485"/>
        <bgColor theme="4" tint="0.59999389629810485"/>
      </patternFill>
    </fill>
    <fill>
      <patternFill patternType="solid">
        <fgColor theme="4" tint="0.7999816888943144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0" fontId="4" fillId="4" borderId="0" applyNumberFormat="0" applyBorder="0" applyAlignment="0" applyProtection="0"/>
  </cellStyleXfs>
  <cellXfs count="42">
    <xf numFmtId="0" fontId="0" fillId="0" borderId="0" xfId="0" applyAlignment="1">
      <alignment horizontal="left" vertical="top"/>
    </xf>
    <xf numFmtId="0" fontId="0" fillId="0" borderId="0" xfId="0" applyAlignment="1">
      <alignment horizontal="center" vertical="top" wrapText="1"/>
    </xf>
    <xf numFmtId="0" fontId="2" fillId="0" borderId="0" xfId="0" applyFont="1" applyAlignment="1">
      <alignment horizontal="left" vertical="top"/>
    </xf>
    <xf numFmtId="0" fontId="3" fillId="0" borderId="0" xfId="0" applyFont="1" applyAlignment="1">
      <alignment horizontal="left" vertical="top"/>
    </xf>
    <xf numFmtId="0" fontId="5" fillId="0" borderId="0" xfId="0" applyFont="1" applyAlignment="1">
      <alignment horizontal="left" vertical="top"/>
    </xf>
    <xf numFmtId="0" fontId="0" fillId="0" borderId="0" xfId="0"/>
    <xf numFmtId="0" fontId="4" fillId="4" borderId="0" xfId="3"/>
    <xf numFmtId="0" fontId="1" fillId="3" borderId="1" xfId="2" applyBorder="1" applyAlignment="1">
      <alignment horizontal="left" vertical="top"/>
    </xf>
    <xf numFmtId="0" fontId="1" fillId="3" borderId="3" xfId="2" applyBorder="1"/>
    <xf numFmtId="0" fontId="1" fillId="5" borderId="1" xfId="1" applyFill="1" applyBorder="1" applyAlignment="1">
      <alignment horizontal="left" vertical="top"/>
    </xf>
    <xf numFmtId="0" fontId="1" fillId="5" borderId="3" xfId="1" applyFill="1" applyBorder="1"/>
    <xf numFmtId="0" fontId="6" fillId="6" borderId="1" xfId="0" applyFont="1" applyFill="1" applyBorder="1" applyAlignment="1">
      <alignment horizontal="left" vertical="top"/>
    </xf>
    <xf numFmtId="0" fontId="1" fillId="7" borderId="3" xfId="1" applyFill="1" applyBorder="1"/>
    <xf numFmtId="0" fontId="1" fillId="3" borderId="2" xfId="2" applyBorder="1" applyAlignment="1">
      <alignment horizontal="left" vertical="top"/>
    </xf>
    <xf numFmtId="0" fontId="8" fillId="0" borderId="0" xfId="0" applyFont="1"/>
    <xf numFmtId="0" fontId="5" fillId="0" borderId="0" xfId="0" applyFont="1"/>
    <xf numFmtId="0" fontId="0" fillId="0" borderId="0" xfId="0" pivotButton="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8" fillId="0" borderId="0" xfId="0" pivotButton="1"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indent="1"/>
    </xf>
    <xf numFmtId="0" fontId="11" fillId="0" borderId="0" xfId="0" applyFont="1" applyAlignment="1">
      <alignment vertical="center"/>
    </xf>
    <xf numFmtId="0" fontId="10" fillId="0" borderId="0" xfId="0" applyFont="1" applyAlignment="1">
      <alignment vertical="center"/>
    </xf>
    <xf numFmtId="0" fontId="7" fillId="0" borderId="0" xfId="0" applyFont="1" applyAlignment="1">
      <alignment horizontal="left" vertical="top" wrapText="1"/>
    </xf>
    <xf numFmtId="0" fontId="7" fillId="0" borderId="0" xfId="0" applyFont="1" applyAlignment="1">
      <alignment vertical="top"/>
    </xf>
    <xf numFmtId="0" fontId="7" fillId="0" borderId="0" xfId="0" applyFont="1" applyAlignment="1">
      <alignment vertical="center" wrapText="1"/>
    </xf>
    <xf numFmtId="0" fontId="7" fillId="0" borderId="0" xfId="0" applyFont="1" applyAlignment="1">
      <alignment horizontal="left" vertical="center" wrapText="1"/>
    </xf>
    <xf numFmtId="0" fontId="6" fillId="8" borderId="2" xfId="0" applyFont="1" applyFill="1" applyBorder="1" applyAlignment="1">
      <alignment horizontal="left" vertical="top"/>
    </xf>
    <xf numFmtId="0" fontId="1" fillId="2" borderId="4" xfId="1" applyBorder="1"/>
    <xf numFmtId="0" fontId="7" fillId="0" borderId="0" xfId="0" applyFont="1" applyAlignment="1">
      <alignment horizontal="center" vertical="center"/>
    </xf>
    <xf numFmtId="0" fontId="12" fillId="0" borderId="0" xfId="0" pivotButton="1"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justify" vertical="top" wrapText="1"/>
    </xf>
    <xf numFmtId="0" fontId="13" fillId="0" borderId="0" xfId="0" applyFont="1" applyAlignment="1">
      <alignment horizontal="justify" vertical="top"/>
    </xf>
    <xf numFmtId="0" fontId="13" fillId="0" borderId="0" xfId="0" applyFont="1" applyAlignment="1">
      <alignment horizontal="justify" vertical="top" wrapText="1"/>
    </xf>
    <xf numFmtId="0" fontId="11"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wrapText="1"/>
    </xf>
    <xf numFmtId="0" fontId="5" fillId="9" borderId="0" xfId="0" applyFont="1" applyFill="1" applyAlignment="1">
      <alignment horizontal="left" vertical="top"/>
    </xf>
    <xf numFmtId="0" fontId="0" fillId="9" borderId="0" xfId="0" applyFill="1" applyAlignment="1">
      <alignment horizontal="left" vertical="top"/>
    </xf>
  </cellXfs>
  <cellStyles count="4">
    <cellStyle name="20% - Accent1" xfId="1" builtinId="30"/>
    <cellStyle name="40% - Accent1" xfId="2" builtinId="31"/>
    <cellStyle name="Accent5" xfId="3" builtinId="45"/>
    <cellStyle name="Normal" xfId="0" builtinId="0"/>
  </cellStyles>
  <dxfs count="186">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alignment vertical="center"/>
    </dxf>
    <dxf>
      <alignment horizontal="center"/>
    </dxf>
    <dxf>
      <alignment vertical="center"/>
    </dxf>
    <dxf>
      <alignment horizontal="left"/>
    </dxf>
    <dxf>
      <alignment vertical="center"/>
    </dxf>
    <dxf>
      <alignment vertical="center"/>
    </dxf>
    <dxf>
      <alignment horizontal="center"/>
    </dxf>
    <dxf>
      <alignment horizontal="center"/>
    </dxf>
    <dxf>
      <alignment vertical="center"/>
    </dxf>
    <dxf>
      <alignment wrapText="1"/>
    </dxf>
    <dxf>
      <alignment vertical="center"/>
    </dxf>
    <dxf>
      <alignment horizontal="center"/>
    </dxf>
    <dxf>
      <font>
        <sz val="12"/>
      </font>
    </dxf>
    <dxf>
      <font>
        <name val="Arar"/>
        <charset val="1"/>
      </font>
    </dxf>
    <dxf>
      <alignment vertical="center"/>
    </dxf>
    <dxf>
      <alignment vertical="top"/>
    </dxf>
    <dxf>
      <alignment horizontal="left"/>
    </dxf>
    <dxf>
      <alignment vertical="top"/>
    </dxf>
    <dxf>
      <alignment horizontal="left"/>
    </dxf>
    <dxf>
      <alignment horizontal="general" indent="0"/>
    </dxf>
    <dxf>
      <alignment horizontal="general" indent="0"/>
    </dxf>
    <dxf>
      <alignment horizontal="left"/>
    </dxf>
    <dxf>
      <alignment horizontal="general" indent="0"/>
    </dxf>
    <dxf>
      <alignment horizontal="general" indent="0"/>
    </dxf>
    <dxf>
      <alignment horizontal="center" indent="0"/>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alignment wrapText="1"/>
    </dxf>
    <dxf>
      <alignment horizontal="center" indent="0"/>
    </dxf>
    <dxf>
      <alignment wrapText="1"/>
    </dxf>
    <dxf>
      <alignment vertical="center"/>
    </dxf>
    <dxf>
      <alignment horizontal="center" indent="0"/>
    </dxf>
    <dxf>
      <alignment vertical="center"/>
    </dxf>
    <dxf>
      <alignment horizontal="center"/>
    </dxf>
    <dxf>
      <alignment vertical="center"/>
    </dxf>
    <dxf>
      <alignment wrapText="1"/>
    </dxf>
    <dxf>
      <alignment horizontal="center" indent="0"/>
    </dxf>
    <dxf>
      <alignment wrapText="0"/>
    </dxf>
    <dxf>
      <alignment horizontal="center" indent="0"/>
    </dxf>
    <dxf>
      <alignment wrapText="1"/>
    </dxf>
    <dxf>
      <alignment vertical="center"/>
    </dxf>
    <dxf>
      <alignment wrapText="1"/>
    </dxf>
    <dxf>
      <alignment vertical="center"/>
    </dxf>
    <dxf>
      <alignment wrapText="1"/>
    </dxf>
    <dxf>
      <alignment vertical="center"/>
    </dxf>
    <dxf>
      <alignment wrapText="1"/>
    </dxf>
    <dxf>
      <alignment horizontal="center" indent="0"/>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alignment horizontal="center"/>
    </dxf>
    <dxf>
      <alignment horizontal="left"/>
    </dxf>
    <dxf>
      <alignment vertical="center"/>
    </dxf>
    <dxf>
      <alignment vertical="center"/>
    </dxf>
    <dxf>
      <alignment horizontal="center"/>
    </dxf>
    <dxf>
      <alignment horizontal="left"/>
    </dxf>
    <dxf>
      <alignment vertical="center"/>
    </dxf>
    <dxf>
      <alignment vertical="center"/>
    </dxf>
    <dxf>
      <alignment vertical="center"/>
    </dxf>
    <dxf>
      <alignment horizontal="center"/>
    </dxf>
    <dxf>
      <alignment horizontal="center"/>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alignment horizontal="center"/>
    </dxf>
    <dxf>
      <alignment horizontal="left"/>
    </dxf>
    <dxf>
      <alignment vertical="center"/>
    </dxf>
    <dxf>
      <alignment vertical="center"/>
    </dxf>
    <dxf>
      <alignment horizontal="center"/>
    </dxf>
    <dxf>
      <alignment horizontal="left"/>
    </dxf>
    <dxf>
      <alignment vertical="center"/>
    </dxf>
    <dxf>
      <alignment vertical="center"/>
    </dxf>
    <dxf>
      <alignment vertical="center"/>
    </dxf>
    <dxf>
      <alignment horizontal="center"/>
    </dxf>
    <dxf>
      <alignment horizontal="center"/>
    </dxf>
    <dxf>
      <alignment horizontal="left"/>
    </dxf>
    <dxf>
      <alignment horizontal="center" indent="0"/>
    </dxf>
    <dxf>
      <alignment vertical="center"/>
    </dxf>
    <dxf>
      <alignment wrapText="0"/>
    </dxf>
    <dxf>
      <alignment horizontal="center"/>
    </dxf>
    <dxf>
      <alignment vertical="center"/>
    </dxf>
    <dxf>
      <alignment horizontal="center" indent="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alignment vertical="center"/>
    </dxf>
    <dxf>
      <alignment horizontal="left"/>
    </dxf>
    <dxf>
      <alignment vertical="center"/>
    </dxf>
    <dxf>
      <alignment horizontal="center"/>
    </dxf>
    <dxf>
      <alignment vertical="center"/>
    </dxf>
    <dxf>
      <alignment vertical="center"/>
    </dxf>
    <dxf>
      <alignment horizontal="center"/>
    </dxf>
    <dxf>
      <alignment horizontal="center"/>
    </dxf>
    <dxf>
      <alignment vertical="center"/>
    </dxf>
    <dxf>
      <font>
        <strike val="0"/>
        <outline val="0"/>
        <shadow val="0"/>
        <u val="none"/>
        <vertAlign val="baseline"/>
        <sz val="12"/>
        <color rgb="FF000000"/>
        <name val="Calibri"/>
        <family val="2"/>
        <scheme val="minor"/>
      </font>
    </dxf>
    <dxf>
      <font>
        <strike val="0"/>
        <outline val="0"/>
        <shadow val="0"/>
        <u val="none"/>
        <vertAlign val="baseline"/>
        <sz val="12"/>
        <color rgb="FF000000"/>
        <name val="Calibri"/>
        <family val="2"/>
        <scheme val="minor"/>
      </font>
    </dxf>
    <dxf>
      <font>
        <strike val="0"/>
        <outline val="0"/>
        <shadow val="0"/>
        <u val="none"/>
        <vertAlign val="baseline"/>
        <sz val="12"/>
        <color rgb="FF000000"/>
        <name val="Calibri"/>
        <family val="2"/>
        <scheme val="minor"/>
      </font>
    </dxf>
    <dxf>
      <font>
        <strike val="0"/>
        <outline val="0"/>
        <shadow val="0"/>
        <u val="none"/>
        <vertAlign val="baseline"/>
        <sz val="12"/>
        <color rgb="FF000000"/>
        <name val="Calibri"/>
        <family val="2"/>
        <scheme val="minor"/>
      </font>
    </dxf>
    <dxf>
      <border diagonalUp="0" diagonalDown="0">
        <left style="thin">
          <color theme="8" tint="0.39997558519241921"/>
        </left>
        <right/>
        <top style="thin">
          <color theme="8" tint="0.39997558519241921"/>
        </top>
        <bottom style="thin">
          <color theme="8" tint="0.39997558519241921"/>
        </bottom>
        <vertical/>
        <horizontal/>
      </border>
    </dxf>
    <dxf>
      <font>
        <b val="0"/>
        <i val="0"/>
        <strike val="0"/>
        <condense val="0"/>
        <extend val="0"/>
        <outline val="0"/>
        <shadow val="0"/>
        <u val="none"/>
        <vertAlign val="baseline"/>
        <sz val="12"/>
        <color theme="1"/>
        <name val="Calibri"/>
        <family val="2"/>
        <scheme val="minor"/>
      </font>
      <fill>
        <patternFill patternType="solid">
          <fgColor theme="4" tint="0.59999389629810485"/>
          <bgColor theme="4" tint="0.59999389629810485"/>
        </patternFill>
      </fill>
      <alignment horizontal="left" vertical="top"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Calibri"/>
        <family val="2"/>
        <scheme val="minor"/>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734059</xdr:colOff>
      <xdr:row>0</xdr:row>
      <xdr:rowOff>0</xdr:rowOff>
    </xdr:from>
    <xdr:ext cx="6350" cy="731520"/>
    <xdr:sp macro="" textlink="">
      <xdr:nvSpPr>
        <xdr:cNvPr id="2" name="Shape 2">
          <a:extLst>
            <a:ext uri="{FF2B5EF4-FFF2-40B4-BE49-F238E27FC236}">
              <a16:creationId xmlns:a16="http://schemas.microsoft.com/office/drawing/2014/main" id="{00000000-0008-0000-0000-000002000000}"/>
            </a:ext>
          </a:extLst>
        </xdr:cNvPr>
        <xdr:cNvSpPr/>
      </xdr:nvSpPr>
      <xdr:spPr>
        <a:xfrm>
          <a:off x="0" y="0"/>
          <a:ext cx="6350" cy="731520"/>
        </a:xfrm>
        <a:custGeom>
          <a:avLst/>
          <a:gdLst/>
          <a:ahLst/>
          <a:cxnLst/>
          <a:rect l="0" t="0" r="0" b="0"/>
          <a:pathLst>
            <a:path w="6350" h="731520">
              <a:moveTo>
                <a:pt x="6350" y="0"/>
              </a:moveTo>
              <a:lnTo>
                <a:pt x="0" y="0"/>
              </a:lnTo>
              <a:lnTo>
                <a:pt x="0" y="731520"/>
              </a:lnTo>
              <a:lnTo>
                <a:pt x="6350" y="731520"/>
              </a:lnTo>
              <a:lnTo>
                <a:pt x="6350" y="0"/>
              </a:lnTo>
              <a:close/>
            </a:path>
          </a:pathLst>
        </a:custGeom>
        <a:solidFill>
          <a:srgbClr val="A4A4A4"/>
        </a:solidFill>
      </xdr:spPr>
    </xdr:sp>
    <xdr:clientData/>
  </xdr:oneCellAnchor>
  <xdr:oneCellAnchor>
    <xdr:from>
      <xdr:col>0</xdr:col>
      <xdr:colOff>1905002</xdr:colOff>
      <xdr:row>0</xdr:row>
      <xdr:rowOff>666835</xdr:rowOff>
    </xdr:from>
    <xdr:ext cx="5389624" cy="3120985"/>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3039321" y="-467484"/>
          <a:ext cx="3120985" cy="5389624"/>
        </a:xfrm>
        <a:prstGeom prst="rect">
          <a:avLst/>
        </a:prstGeom>
      </xdr:spPr>
    </xdr:pic>
    <xdr:clientData/>
  </xdr:oneCellAnchor>
  <xdr:oneCellAnchor>
    <xdr:from>
      <xdr:col>5</xdr:col>
      <xdr:colOff>247650</xdr:colOff>
      <xdr:row>1</xdr:row>
      <xdr:rowOff>438151</xdr:rowOff>
    </xdr:from>
    <xdr:ext cx="5628576" cy="2229281"/>
    <xdr:pic>
      <xdr:nvPicPr>
        <xdr:cNvPr id="4" name="image3.png">
          <a:extLst>
            <a:ext uri="{FF2B5EF4-FFF2-40B4-BE49-F238E27FC236}">
              <a16:creationId xmlns:a16="http://schemas.microsoft.com/office/drawing/2014/main" id="{54FA70AD-987E-4F1D-8E2F-61DAF85E8B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9224397" y="-528071"/>
          <a:ext cx="2229281" cy="5628576"/>
        </a:xfrm>
        <a:prstGeom prst="rect">
          <a:avLst/>
        </a:prstGeom>
      </xdr:spPr>
    </xdr:pic>
    <xdr:clientData/>
  </xdr:oneCellAnchor>
  <xdr:oneCellAnchor>
    <xdr:from>
      <xdr:col>4</xdr:col>
      <xdr:colOff>239777</xdr:colOff>
      <xdr:row>2</xdr:row>
      <xdr:rowOff>57154</xdr:rowOff>
    </xdr:from>
    <xdr:ext cx="4976896" cy="2777451"/>
    <xdr:pic>
      <xdr:nvPicPr>
        <xdr:cNvPr id="5" name="image2.png">
          <a:extLst>
            <a:ext uri="{FF2B5EF4-FFF2-40B4-BE49-F238E27FC236}">
              <a16:creationId xmlns:a16="http://schemas.microsoft.com/office/drawing/2014/main" id="{7F1D1554-E652-403F-B2D4-BB33732310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083199" y="4881982"/>
          <a:ext cx="2777451" cy="4976896"/>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CER" refreshedDate="45811.572704861108" createdVersion="7" refreshedVersion="7" minRefreshableVersion="3" recordCount="16" xr:uid="{97D5784F-43B6-4654-AE37-0E64E0986A1C}">
  <cacheSource type="worksheet">
    <worksheetSource name="cabud"/>
  </cacheSource>
  <cacheFields count="16">
    <cacheField name="Nama Cagar Budaya" numFmtId="0">
      <sharedItems count="17">
        <s v="Parang Nabur"/>
        <s v="Timbangan Gantung (Dacin)"/>
        <s v="Brankas Besi Haji Sjoekoer"/>
        <s v="Jembatan Belanda"/>
        <s v="Rumah Haji Sjoekoer"/>
        <s v="Alat Serpih Batu Goa Debu"/>
        <s v="Rumah Banjar Bubungan Tinggi"/>
        <s v="Mesjid Syuhada"/>
        <s v="Sumur Minyak 1 Kelurahan Paringin Timur"/>
        <s v="Piring Keramik Warna Hijau Celadon Motif Lundang Lundang Dan Bunga Teratatai"/>
        <s v="Piring Keramik Warna Hijau Celadon Motif Hias Suluran dan Naga Lung"/>
        <s v="Piring Keramik Warna Biru Celadon Motif Hias Suluran dan Naga Lung"/>
        <s v="Rumah Batu Muara Ninian"/>
        <s v="Makam Datu Kandang Haji"/>
        <s v="Rumah Palimasan "/>
        <s v="Benteng Tundakan"/>
        <s v="Rumah Palimasan Desa Riwa" u="1"/>
      </sharedItems>
    </cacheField>
    <cacheField name="Desa" numFmtId="0">
      <sharedItems/>
    </cacheField>
    <cacheField name="Kode Satuan Desa / Kelurahan" numFmtId="0">
      <sharedItems containsSemiMixedTypes="0" containsString="0" containsNumber="1" containsInteger="1" minValue="1" maxValue="2"/>
    </cacheField>
    <cacheField name="Satuan" numFmtId="0">
      <sharedItems/>
    </cacheField>
    <cacheField name="Kode Desa" numFmtId="0">
      <sharedItems/>
    </cacheField>
    <cacheField name="Kecamatan" numFmtId="0">
      <sharedItems count="6">
        <s v="Lampihong"/>
        <s v="Paringin Selatan"/>
        <s v="Paringin"/>
        <s v="Juai"/>
        <s v="Batu Mandi"/>
        <s v="Awayan"/>
      </sharedItems>
    </cacheField>
    <cacheField name="Kode Kecamtan" numFmtId="0">
      <sharedItems/>
    </cacheField>
    <cacheField name="Kabupaten" numFmtId="0">
      <sharedItems/>
    </cacheField>
    <cacheField name="Kode Kabupaten" numFmtId="0">
      <sharedItems/>
    </cacheField>
    <cacheField name="Provinsi" numFmtId="0">
      <sharedItems/>
    </cacheField>
    <cacheField name="Kode Prov" numFmtId="0">
      <sharedItems/>
    </cacheField>
    <cacheField name="Jenis" numFmtId="0">
      <sharedItems count="9">
        <s v="Senjata"/>
        <s v="Alat"/>
        <s v="Jembatan"/>
        <s v="Tempat Tinggal"/>
        <s v="Peralatan Rumah Tangga"/>
        <s v="Tempat Ibadah"/>
        <s v="Sumur"/>
        <s v="Makam"/>
        <s v="Tanah"/>
      </sharedItems>
    </cacheField>
    <cacheField name="Kategori" numFmtId="0">
      <sharedItems count="4">
        <s v="Benda"/>
        <s v="Struktur"/>
        <s v="Bangunan"/>
        <s v="Situs"/>
      </sharedItems>
    </cacheField>
    <cacheField name="Periodisasi" numFmtId="0">
      <sharedItems count="3">
        <s v="Kolonial"/>
        <s v="Prasejarah"/>
        <s v="Islam"/>
      </sharedItems>
    </cacheField>
    <cacheField name="Tahun" numFmtId="0">
      <sharedItems containsMixedTypes="1" containsNumber="1" containsInteger="1" minValue="1924" maxValue="1942" count="11">
        <s v="Abad 19"/>
        <s v="Abad 20"/>
        <n v="1930"/>
        <n v="1937"/>
        <s v="4000 SM"/>
        <n v="1942"/>
        <s v="1359 H"/>
        <s v="Abad 15"/>
        <n v="1924"/>
        <s v="Abad 17"/>
        <n v="1939"/>
      </sharedItems>
    </cacheField>
    <cacheField name="Ab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s v="Simpang Tiga"/>
    <n v="2"/>
    <s v="Desa"/>
    <s v="63.11.05.2011"/>
    <x v="0"/>
    <s v="63.11.05"/>
    <s v="Balangan"/>
    <s v="63.11"/>
    <s v="Kalimantan Selatan"/>
    <s v="63"/>
    <x v="0"/>
    <x v="0"/>
    <x v="0"/>
    <x v="0"/>
    <s v="Abad 19"/>
  </r>
  <r>
    <x v="1"/>
    <s v="Simpang Tiga"/>
    <n v="2"/>
    <s v="Desa"/>
    <s v="63.11.05.2011"/>
    <x v="0"/>
    <s v="63.11.05"/>
    <s v="Balangan"/>
    <s v="63.11"/>
    <s v="Kalimantan Selatan"/>
    <s v="63"/>
    <x v="1"/>
    <x v="0"/>
    <x v="0"/>
    <x v="1"/>
    <s v="Abad 20"/>
  </r>
  <r>
    <x v="2"/>
    <s v="Simpang Tiga"/>
    <n v="2"/>
    <s v="Desa"/>
    <s v="63.11.05.2011"/>
    <x v="0"/>
    <s v="63.11.05"/>
    <s v="Balangan"/>
    <s v="63.11"/>
    <s v="Kalimantan Selatan"/>
    <s v="63"/>
    <x v="1"/>
    <x v="0"/>
    <x v="0"/>
    <x v="1"/>
    <s v="Abad 20"/>
  </r>
  <r>
    <x v="3"/>
    <s v="Hilir Pasar"/>
    <n v="2"/>
    <s v="Desa"/>
    <s v="63.11.05.2022"/>
    <x v="0"/>
    <s v="63.11.05"/>
    <s v="Balangan"/>
    <s v="63.11"/>
    <s v="Kalimantan Selatan"/>
    <s v="63"/>
    <x v="2"/>
    <x v="1"/>
    <x v="0"/>
    <x v="2"/>
    <s v="Abad 20"/>
  </r>
  <r>
    <x v="4"/>
    <s v="Simpang Tiga"/>
    <n v="2"/>
    <s v="Desa"/>
    <s v="63.11.05.2011"/>
    <x v="0"/>
    <s v="63.11.05"/>
    <s v="Balangan"/>
    <s v="63.11"/>
    <s v="Kalimantan Selatan"/>
    <s v="63"/>
    <x v="3"/>
    <x v="2"/>
    <x v="0"/>
    <x v="3"/>
    <s v="Abad 20"/>
  </r>
  <r>
    <x v="5"/>
    <s v="Batu Piring"/>
    <n v="1"/>
    <s v="Kelurahan"/>
    <s v="63.11.07.1001"/>
    <x v="1"/>
    <s v="63.11.07"/>
    <s v="Balangan"/>
    <s v="63.11"/>
    <s v="Kalimantan Selatan"/>
    <s v="63"/>
    <x v="4"/>
    <x v="0"/>
    <x v="1"/>
    <x v="4"/>
    <s v="Abad 40 SM"/>
  </r>
  <r>
    <x v="6"/>
    <s v="Tarangan"/>
    <n v="2"/>
    <s v="Desa"/>
    <s v="63.11.07.2016"/>
    <x v="1"/>
    <s v="63.11.07"/>
    <s v="Balangan"/>
    <s v="63.11"/>
    <s v="Kalimantan Selatan"/>
    <s v="63"/>
    <x v="3"/>
    <x v="2"/>
    <x v="0"/>
    <x v="5"/>
    <s v="Abad 20"/>
  </r>
  <r>
    <x v="7"/>
    <s v="Hujan Mas"/>
    <n v="2"/>
    <s v="Desa"/>
    <s v="63.11.06.2022"/>
    <x v="2"/>
    <s v="63.11.06"/>
    <s v="Balangan"/>
    <s v="63.11"/>
    <s v="Kalimantan Selatan"/>
    <s v="63"/>
    <x v="5"/>
    <x v="2"/>
    <x v="0"/>
    <x v="6"/>
    <s v="Abad 14"/>
  </r>
  <r>
    <x v="8"/>
    <s v="Paringin Timur"/>
    <n v="1"/>
    <s v="Kelurahan"/>
    <s v="63.11.06.1019"/>
    <x v="2"/>
    <s v="63.11.06"/>
    <s v="Balangan"/>
    <s v="63.11"/>
    <s v="Kalimantan Selatan"/>
    <s v="63"/>
    <x v="6"/>
    <x v="1"/>
    <x v="0"/>
    <x v="1"/>
    <s v="Abad 20"/>
  </r>
  <r>
    <x v="9"/>
    <s v="Teluk Bayur"/>
    <n v="2"/>
    <s v="Desa"/>
    <s v="63.11.01.2010"/>
    <x v="3"/>
    <s v="63.11.01"/>
    <s v="Balangan"/>
    <s v="63.11"/>
    <s v="Kalimantan Selatan"/>
    <s v="63"/>
    <x v="4"/>
    <x v="0"/>
    <x v="2"/>
    <x v="7"/>
    <s v="Abad 15"/>
  </r>
  <r>
    <x v="10"/>
    <s v="Teluk Bayur"/>
    <n v="2"/>
    <s v="Desa"/>
    <s v="63.11.01.2010"/>
    <x v="3"/>
    <s v="63.11.01"/>
    <s v="Balangan"/>
    <s v="63.11"/>
    <s v="Kalimantan Selatan"/>
    <s v="63"/>
    <x v="4"/>
    <x v="0"/>
    <x v="2"/>
    <x v="7"/>
    <s v="Abad 15"/>
  </r>
  <r>
    <x v="11"/>
    <s v="Teluk Bayur"/>
    <n v="2"/>
    <s v="Desa"/>
    <s v="63.11.01.2010"/>
    <x v="3"/>
    <s v="63.11.01"/>
    <s v="Balangan"/>
    <s v="63.11"/>
    <s v="Kalimantan Selatan"/>
    <s v="63"/>
    <x v="4"/>
    <x v="0"/>
    <x v="2"/>
    <x v="7"/>
    <s v="Abad 15"/>
  </r>
  <r>
    <x v="12"/>
    <s v="Muara Ninian"/>
    <n v="2"/>
    <s v="Desa"/>
    <s v="63.11.01.2001"/>
    <x v="3"/>
    <s v="63.11.01"/>
    <s v="Balangan"/>
    <s v="63.11"/>
    <s v="Kalimantan Selatan"/>
    <s v="63"/>
    <x v="4"/>
    <x v="2"/>
    <x v="0"/>
    <x v="8"/>
    <s v="Abad 20"/>
  </r>
  <r>
    <x v="13"/>
    <s v="Teluk Bayur"/>
    <n v="2"/>
    <s v="Desa"/>
    <s v="63.11.01.2010"/>
    <x v="3"/>
    <s v="63.11.01"/>
    <s v="Balangan"/>
    <s v="63.11"/>
    <s v="Kalimantan Selatan"/>
    <s v="63"/>
    <x v="7"/>
    <x v="1"/>
    <x v="2"/>
    <x v="9"/>
    <s v="Abad 17"/>
  </r>
  <r>
    <x v="14"/>
    <s v="Riwa"/>
    <n v="2"/>
    <s v="Desa"/>
    <s v="63.11.04.2006"/>
    <x v="4"/>
    <s v="63.11.04"/>
    <s v="Balangan"/>
    <s v="63.11"/>
    <s v="Kalimantan Selatan"/>
    <s v="63"/>
    <x v="3"/>
    <x v="2"/>
    <x v="0"/>
    <x v="10"/>
    <s v="Abad 20"/>
  </r>
  <r>
    <x v="15"/>
    <s v="Tundakan"/>
    <n v="2"/>
    <s v="Desa"/>
    <s v="63.11.03.2010"/>
    <x v="5"/>
    <s v="63.11.03"/>
    <s v="Balangan"/>
    <s v="63.11"/>
    <s v="Kalimantan Selatan"/>
    <s v="63"/>
    <x v="8"/>
    <x v="3"/>
    <x v="0"/>
    <x v="0"/>
    <s v="Abad 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42AED9-1928-4873-BA50-DEDAA97E3E3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H7:H19" firstHeaderRow="1" firstDataRow="1" firstDataCol="1"/>
  <pivotFields count="1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8"/>
        <item x="2"/>
        <item x="3"/>
        <item x="10"/>
        <item x="5"/>
        <item x="6"/>
        <item x="4"/>
        <item x="7"/>
        <item x="9"/>
        <item x="0"/>
        <item x="1"/>
        <item t="default"/>
      </items>
    </pivotField>
    <pivotField showAll="0"/>
  </pivotFields>
  <rowFields count="1">
    <field x="14"/>
  </rowFields>
  <rowItems count="12">
    <i>
      <x/>
    </i>
    <i>
      <x v="1"/>
    </i>
    <i>
      <x v="2"/>
    </i>
    <i>
      <x v="3"/>
    </i>
    <i>
      <x v="4"/>
    </i>
    <i>
      <x v="5"/>
    </i>
    <i>
      <x v="6"/>
    </i>
    <i>
      <x v="7"/>
    </i>
    <i>
      <x v="8"/>
    </i>
    <i>
      <x v="9"/>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B513311-3797-4A38-A019-A9A306B3146D}" name="PivotTable3" cacheId="0" applyNumberFormats="0" applyBorderFormats="0" applyFontFormats="0" applyPatternFormats="0" applyAlignmentFormats="0" applyWidthHeightFormats="1" dataCaption="Values" grandTotalCaption="Jumlah" updatedVersion="7" minRefreshableVersion="3" useAutoFormatting="1" itemPrintTitles="1" createdVersion="7" indent="0" outline="1" outlineData="1" multipleFieldFilters="0" rowHeaderCaption="Kecamatan">
  <location ref="A19:E27" firstHeaderRow="1" firstDataRow="2" firstDataCol="1"/>
  <pivotFields count="16">
    <pivotField dataField="1" showAll="0"/>
    <pivotField showAll="0"/>
    <pivotField showAll="0"/>
    <pivotField showAll="0"/>
    <pivotField showAll="0"/>
    <pivotField axis="axisRow" showAll="0">
      <items count="7">
        <item x="5"/>
        <item x="4"/>
        <item x="3"/>
        <item x="0"/>
        <item x="2"/>
        <item x="1"/>
        <item t="default"/>
      </items>
    </pivotField>
    <pivotField showAll="0"/>
    <pivotField showAll="0"/>
    <pivotField showAll="0"/>
    <pivotField showAll="0"/>
    <pivotField showAll="0"/>
    <pivotField showAll="0"/>
    <pivotField showAll="0"/>
    <pivotField axis="axisCol" showAll="0">
      <items count="4">
        <item x="2"/>
        <item x="0"/>
        <item x="1"/>
        <item t="default"/>
      </items>
    </pivotField>
    <pivotField showAll="0"/>
    <pivotField showAll="0"/>
  </pivotFields>
  <rowFields count="1">
    <field x="5"/>
  </rowFields>
  <rowItems count="7">
    <i>
      <x/>
    </i>
    <i>
      <x v="1"/>
    </i>
    <i>
      <x v="2"/>
    </i>
    <i>
      <x v="3"/>
    </i>
    <i>
      <x v="4"/>
    </i>
    <i>
      <x v="5"/>
    </i>
    <i t="grand">
      <x/>
    </i>
  </rowItems>
  <colFields count="1">
    <field x="13"/>
  </colFields>
  <colItems count="4">
    <i>
      <x/>
    </i>
    <i>
      <x v="1"/>
    </i>
    <i>
      <x v="2"/>
    </i>
    <i t="grand">
      <x/>
    </i>
  </colItems>
  <dataFields count="1">
    <dataField name="Count of Nama Cagar Budaya" fld="0" subtotal="count" baseField="0" baseItem="0"/>
  </dataFields>
  <formats count="20">
    <format dxfId="28">
      <pivotArea dataOnly="0" labelOnly="1" fieldPosition="0">
        <references count="1">
          <reference field="13" count="0"/>
        </references>
      </pivotArea>
    </format>
    <format dxfId="27">
      <pivotArea dataOnly="0" labelOnly="1" grandCol="1" outline="0" fieldPosition="0"/>
    </format>
    <format dxfId="26">
      <pivotArea dataOnly="0" labelOnly="1" fieldPosition="0">
        <references count="1">
          <reference field="13" count="0"/>
        </references>
      </pivotArea>
    </format>
    <format dxfId="25">
      <pivotArea dataOnly="0" labelOnly="1" grandCol="1" outline="0" fieldPosition="0"/>
    </format>
    <format dxfId="24">
      <pivotArea field="5" type="button" dataOnly="0" labelOnly="1" outline="0" axis="axisRow" fieldPosition="0"/>
    </format>
    <format dxfId="23">
      <pivotArea field="5" type="button" dataOnly="0" labelOnly="1" outline="0" axis="axisRow" fieldPosition="0"/>
    </format>
    <format dxfId="22">
      <pivotArea outline="0" collapsedLevelsAreSubtotals="1" fieldPosition="0"/>
    </format>
    <format dxfId="21">
      <pivotArea outline="0" collapsedLevelsAreSubtotals="1" fieldPosition="0"/>
    </format>
    <format dxfId="20">
      <pivotArea outline="0" collapsedLevelsAreSubtotals="1" fieldPosition="0"/>
    </format>
    <format dxfId="19">
      <pivotArea field="5" type="button" dataOnly="0" labelOnly="1" outline="0" axis="axisRow" fieldPosition="0"/>
    </format>
    <format dxfId="18">
      <pivotArea dataOnly="0" labelOnly="1" fieldPosition="0">
        <references count="1">
          <reference field="5" count="0"/>
        </references>
      </pivotArea>
    </format>
    <format dxfId="17">
      <pivotArea dataOnly="0" labelOnly="1" grandRow="1" outline="0" fieldPosition="0"/>
    </format>
    <format dxfId="16">
      <pivotArea dataOnly="0" labelOnly="1" fieldPosition="0">
        <references count="1">
          <reference field="13" count="0"/>
        </references>
      </pivotArea>
    </format>
    <format dxfId="15">
      <pivotArea dataOnly="0" labelOnly="1" grandCol="1" outline="0" fieldPosition="0"/>
    </format>
    <format dxfId="14">
      <pivotArea outline="0" collapsedLevelsAreSubtotals="1" fieldPosition="0"/>
    </format>
    <format dxfId="13">
      <pivotArea field="5" type="button" dataOnly="0" labelOnly="1" outline="0" axis="axisRow" fieldPosition="0"/>
    </format>
    <format dxfId="12">
      <pivotArea dataOnly="0" labelOnly="1" fieldPosition="0">
        <references count="1">
          <reference field="5" count="0"/>
        </references>
      </pivotArea>
    </format>
    <format dxfId="11">
      <pivotArea dataOnly="0" labelOnly="1" grandRow="1" outline="0" fieldPosition="0"/>
    </format>
    <format dxfId="10">
      <pivotArea dataOnly="0" labelOnly="1" fieldPosition="0">
        <references count="1">
          <reference field="13" count="0"/>
        </references>
      </pivotArea>
    </format>
    <format dxfId="9">
      <pivotArea dataOnly="0" labelOnly="1" grandCol="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C8CDF22-01D1-407C-A8C1-FC3019231F53}" name="PivotTable5" cacheId="0" applyNumberFormats="0" applyBorderFormats="0" applyFontFormats="0" applyPatternFormats="0" applyAlignmentFormats="0" applyWidthHeightFormats="1" dataCaption="Values" grandTotalCaption="Jumlah " updatedVersion="7" minRefreshableVersion="3" useAutoFormatting="1" itemPrintTitles="1" createdVersion="7" indent="0" compact="0" outline="1" outlineData="1" compactData="0" multipleFieldFilters="0" rowHeaderCaption="Kecamatan" colHeaderCaption="Kategori">
  <location ref="A60:G84" firstHeaderRow="1" firstDataRow="2" firstDataCol="2"/>
  <pivotFields count="16">
    <pivotField axis="axisRow" dataField="1" compact="0" showAll="0" defaultSubtotal="0">
      <items count="17">
        <item x="5"/>
        <item x="15"/>
        <item x="2"/>
        <item x="3"/>
        <item x="13"/>
        <item x="7"/>
        <item x="0"/>
        <item x="11"/>
        <item x="10"/>
        <item x="9"/>
        <item x="6"/>
        <item x="12"/>
        <item x="4"/>
        <item m="1" x="16"/>
        <item x="8"/>
        <item x="1"/>
        <item x="14"/>
      </items>
    </pivotField>
    <pivotField compact="0" showAll="0" defaultSubtotal="0"/>
    <pivotField compact="0" showAll="0" defaultSubtotal="0"/>
    <pivotField compact="0" showAll="0" defaultSubtotal="0"/>
    <pivotField compact="0" showAll="0" defaultSubtotal="0"/>
    <pivotField axis="axisRow" compact="0" showAll="0" defaultSubtotal="0">
      <items count="6">
        <item x="5"/>
        <item x="4"/>
        <item x="3"/>
        <item x="0"/>
        <item x="2"/>
        <item x="1"/>
      </items>
    </pivotField>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axis="axisCol" compact="0" showAll="0" defaultSubtotal="0">
      <items count="4">
        <item x="2"/>
        <item x="0"/>
        <item x="3"/>
        <item x="1"/>
      </items>
    </pivotField>
    <pivotField compact="0" showAll="0" defaultSubtotal="0"/>
    <pivotField compact="0" showAll="0" defaultSubtotal="0"/>
    <pivotField compact="0" showAll="0" defaultSubtotal="0"/>
  </pivotFields>
  <rowFields count="2">
    <field x="5"/>
    <field x="0"/>
  </rowFields>
  <rowItems count="23">
    <i>
      <x/>
    </i>
    <i r="1">
      <x v="1"/>
    </i>
    <i>
      <x v="1"/>
    </i>
    <i r="1">
      <x v="16"/>
    </i>
    <i>
      <x v="2"/>
    </i>
    <i r="1">
      <x v="4"/>
    </i>
    <i r="1">
      <x v="7"/>
    </i>
    <i r="1">
      <x v="8"/>
    </i>
    <i r="1">
      <x v="9"/>
    </i>
    <i r="1">
      <x v="11"/>
    </i>
    <i>
      <x v="3"/>
    </i>
    <i r="1">
      <x v="2"/>
    </i>
    <i r="1">
      <x v="3"/>
    </i>
    <i r="1">
      <x v="6"/>
    </i>
    <i r="1">
      <x v="12"/>
    </i>
    <i r="1">
      <x v="15"/>
    </i>
    <i>
      <x v="4"/>
    </i>
    <i r="1">
      <x v="5"/>
    </i>
    <i r="1">
      <x v="14"/>
    </i>
    <i>
      <x v="5"/>
    </i>
    <i r="1">
      <x/>
    </i>
    <i r="1">
      <x v="10"/>
    </i>
    <i t="grand">
      <x/>
    </i>
  </rowItems>
  <colFields count="1">
    <field x="12"/>
  </colFields>
  <colItems count="5">
    <i>
      <x/>
    </i>
    <i>
      <x v="1"/>
    </i>
    <i>
      <x v="2"/>
    </i>
    <i>
      <x v="3"/>
    </i>
    <i t="grand">
      <x/>
    </i>
  </colItems>
  <dataFields count="1">
    <dataField name="Count of Nama Cagar Budaya" fld="0" subtotal="count" baseField="0" baseItem="0"/>
  </dataFields>
  <formats count="70">
    <format dxfId="98">
      <pivotArea dataOnly="0" labelOnly="1" fieldPosition="0">
        <references count="1">
          <reference field="12" count="0"/>
        </references>
      </pivotArea>
    </format>
    <format dxfId="97">
      <pivotArea dataOnly="0" labelOnly="1" grandCol="1" outline="0" fieldPosition="0"/>
    </format>
    <format dxfId="96">
      <pivotArea field="5" type="button" dataOnly="0" labelOnly="1" outline="0" axis="axisRow" fieldPosition="0"/>
    </format>
    <format dxfId="95">
      <pivotArea dataOnly="0" labelOnly="1" fieldPosition="0">
        <references count="1">
          <reference field="12" count="0"/>
        </references>
      </pivotArea>
    </format>
    <format dxfId="94">
      <pivotArea dataOnly="0" labelOnly="1" grandCol="1" outline="0" fieldPosition="0"/>
    </format>
    <format dxfId="93">
      <pivotArea field="5" type="button" dataOnly="0" labelOnly="1" outline="0" axis="axisRow" fieldPosition="0"/>
    </format>
    <format dxfId="92">
      <pivotArea outline="0" collapsedLevelsAreSubtotals="1" fieldPosition="0"/>
    </format>
    <format dxfId="91">
      <pivotArea outline="0" collapsedLevelsAreSubtotals="1" fieldPosition="0"/>
    </format>
    <format dxfId="90">
      <pivotArea dataOnly="0" grandRow="1" fieldPosition="0"/>
    </format>
    <format dxfId="89">
      <pivotArea dataOnly="0" grandRow="1" fieldPosition="0"/>
    </format>
    <format dxfId="88">
      <pivotArea grandRow="1" outline="0" collapsedLevelsAreSubtotals="1" fieldPosition="0"/>
    </format>
    <format dxfId="87">
      <pivotArea outline="0" collapsedLevelsAreSubtotals="1" fieldPosition="0"/>
    </format>
    <format dxfId="86">
      <pivotArea field="5" type="button" dataOnly="0" labelOnly="1" outline="0" axis="axisRow" fieldPosition="0"/>
    </format>
    <format dxfId="85">
      <pivotArea dataOnly="0" labelOnly="1" fieldPosition="0">
        <references count="1">
          <reference field="5" count="0"/>
        </references>
      </pivotArea>
    </format>
    <format dxfId="84">
      <pivotArea dataOnly="0" labelOnly="1" grandRow="1" outline="0" fieldPosition="0"/>
    </format>
    <format dxfId="83">
      <pivotArea dataOnly="0" labelOnly="1" fieldPosition="0">
        <references count="1">
          <reference field="12" count="0"/>
        </references>
      </pivotArea>
    </format>
    <format dxfId="82">
      <pivotArea dataOnly="0" labelOnly="1" grandCol="1" outline="0" fieldPosition="0"/>
    </format>
    <format dxfId="81">
      <pivotArea dataOnly="0" labelOnly="1" fieldPosition="0">
        <references count="2">
          <reference field="0" count="1">
            <x v="13"/>
          </reference>
          <reference field="5" count="1" selected="0">
            <x v="1"/>
          </reference>
        </references>
      </pivotArea>
    </format>
    <format dxfId="80">
      <pivotArea dataOnly="0" labelOnly="1" fieldPosition="0">
        <references count="2">
          <reference field="0" count="5">
            <x v="4"/>
            <x v="7"/>
            <x v="8"/>
            <x v="9"/>
            <x v="11"/>
          </reference>
          <reference field="5" count="1" selected="0">
            <x v="2"/>
          </reference>
        </references>
      </pivotArea>
    </format>
    <format dxfId="79">
      <pivotArea dataOnly="0" labelOnly="1" fieldPosition="0">
        <references count="2">
          <reference field="0" count="2">
            <x v="5"/>
            <x v="14"/>
          </reference>
          <reference field="5" count="1" selected="0">
            <x v="4"/>
          </reference>
        </references>
      </pivotArea>
    </format>
    <format dxfId="78">
      <pivotArea dataOnly="0" labelOnly="1" fieldPosition="0">
        <references count="2">
          <reference field="0" count="2">
            <x v="0"/>
            <x v="10"/>
          </reference>
          <reference field="5" count="1" selected="0">
            <x v="5"/>
          </reference>
        </references>
      </pivotArea>
    </format>
    <format dxfId="77">
      <pivotArea dataOnly="0" labelOnly="1" fieldPosition="0">
        <references count="2">
          <reference field="0" count="1">
            <x v="13"/>
          </reference>
          <reference field="5" count="1" selected="0">
            <x v="1"/>
          </reference>
        </references>
      </pivotArea>
    </format>
    <format dxfId="76">
      <pivotArea dataOnly="0" labelOnly="1" fieldPosition="0">
        <references count="2">
          <reference field="0" count="1">
            <x v="13"/>
          </reference>
          <reference field="5" count="1" selected="0">
            <x v="1"/>
          </reference>
        </references>
      </pivotArea>
    </format>
    <format dxfId="75">
      <pivotArea dataOnly="0" labelOnly="1" fieldPosition="0">
        <references count="2">
          <reference field="0" count="1">
            <x v="13"/>
          </reference>
          <reference field="5" count="1" selected="0">
            <x v="1"/>
          </reference>
        </references>
      </pivotArea>
    </format>
    <format dxfId="74">
      <pivotArea dataOnly="0" labelOnly="1" fieldPosition="0">
        <references count="2">
          <reference field="0" count="1">
            <x v="7"/>
          </reference>
          <reference field="5" count="1" selected="0">
            <x v="2"/>
          </reference>
        </references>
      </pivotArea>
    </format>
    <format dxfId="73">
      <pivotArea dataOnly="0" labelOnly="1" fieldPosition="0">
        <references count="2">
          <reference field="0" count="1">
            <x v="7"/>
          </reference>
          <reference field="5" count="1" selected="0">
            <x v="2"/>
          </reference>
        </references>
      </pivotArea>
    </format>
    <format dxfId="72">
      <pivotArea dataOnly="0" labelOnly="1" fieldPosition="0">
        <references count="2">
          <reference field="0" count="1">
            <x v="8"/>
          </reference>
          <reference field="5" count="1" selected="0">
            <x v="2"/>
          </reference>
        </references>
      </pivotArea>
    </format>
    <format dxfId="71">
      <pivotArea dataOnly="0" labelOnly="1" fieldPosition="0">
        <references count="2">
          <reference field="0" count="1">
            <x v="8"/>
          </reference>
          <reference field="5" count="1" selected="0">
            <x v="2"/>
          </reference>
        </references>
      </pivotArea>
    </format>
    <format dxfId="70">
      <pivotArea dataOnly="0" labelOnly="1" fieldPosition="0">
        <references count="2">
          <reference field="0" count="1">
            <x v="9"/>
          </reference>
          <reference field="5" count="1" selected="0">
            <x v="2"/>
          </reference>
        </references>
      </pivotArea>
    </format>
    <format dxfId="69">
      <pivotArea dataOnly="0" labelOnly="1" fieldPosition="0">
        <references count="2">
          <reference field="0" count="1">
            <x v="11"/>
          </reference>
          <reference field="5" count="1" selected="0">
            <x v="2"/>
          </reference>
        </references>
      </pivotArea>
    </format>
    <format dxfId="68">
      <pivotArea dataOnly="0" labelOnly="1" fieldPosition="0">
        <references count="2">
          <reference field="0" count="1">
            <x v="11"/>
          </reference>
          <reference field="5" count="1" selected="0">
            <x v="2"/>
          </reference>
        </references>
      </pivotArea>
    </format>
    <format dxfId="67">
      <pivotArea dataOnly="0" labelOnly="1" fieldPosition="0">
        <references count="2">
          <reference field="0" count="1">
            <x v="14"/>
          </reference>
          <reference field="5" count="1" selected="0">
            <x v="4"/>
          </reference>
        </references>
      </pivotArea>
    </format>
    <format dxfId="66">
      <pivotArea dataOnly="0" labelOnly="1" fieldPosition="0">
        <references count="2">
          <reference field="0" count="1">
            <x v="14"/>
          </reference>
          <reference field="5" count="1" selected="0">
            <x v="4"/>
          </reference>
        </references>
      </pivotArea>
    </format>
    <format dxfId="65">
      <pivotArea dataOnly="0" labelOnly="1" fieldPosition="0">
        <references count="2">
          <reference field="0" count="1">
            <x v="14"/>
          </reference>
          <reference field="5" count="1" selected="0">
            <x v="4"/>
          </reference>
        </references>
      </pivotArea>
    </format>
    <format dxfId="64">
      <pivotArea dataOnly="0" labelOnly="1" fieldPosition="0">
        <references count="2">
          <reference field="0" count="1">
            <x v="14"/>
          </reference>
          <reference field="5" count="1" selected="0">
            <x v="4"/>
          </reference>
        </references>
      </pivotArea>
    </format>
    <format dxfId="63">
      <pivotArea dataOnly="0" labelOnly="1" fieldPosition="0">
        <references count="2">
          <reference field="0" count="1">
            <x v="9"/>
          </reference>
          <reference field="5" count="1" selected="0">
            <x v="2"/>
          </reference>
        </references>
      </pivotArea>
    </format>
    <format dxfId="62">
      <pivotArea dataOnly="0" labelOnly="1" fieldPosition="0">
        <references count="2">
          <reference field="0" count="1">
            <x v="10"/>
          </reference>
          <reference field="5" count="1" selected="0">
            <x v="5"/>
          </reference>
        </references>
      </pivotArea>
    </format>
    <format dxfId="61">
      <pivotArea dataOnly="0" labelOnly="1" fieldPosition="0">
        <references count="2">
          <reference field="0" count="1">
            <x v="10"/>
          </reference>
          <reference field="5" count="1" selected="0">
            <x v="5"/>
          </reference>
        </references>
      </pivotArea>
    </format>
    <format dxfId="60">
      <pivotArea dataOnly="0" labelOnly="1" fieldPosition="0">
        <references count="2">
          <reference field="0" count="1">
            <x v="0"/>
          </reference>
          <reference field="5" count="1" selected="0">
            <x v="5"/>
          </reference>
        </references>
      </pivotArea>
    </format>
    <format dxfId="59">
      <pivotArea dataOnly="0" labelOnly="1" fieldPosition="0">
        <references count="2">
          <reference field="0" count="1">
            <x v="0"/>
          </reference>
          <reference field="5" count="1" selected="0">
            <x v="5"/>
          </reference>
        </references>
      </pivotArea>
    </format>
    <format dxfId="58">
      <pivotArea dataOnly="0" labelOnly="1" fieldPosition="0">
        <references count="2">
          <reference field="0" count="1">
            <x v="10"/>
          </reference>
          <reference field="5" count="1" selected="0">
            <x v="5"/>
          </reference>
        </references>
      </pivotArea>
    </format>
    <format dxfId="57">
      <pivotArea outline="0" collapsedLevelsAreSubtotals="1" fieldPosition="0"/>
    </format>
    <format dxfId="56">
      <pivotArea field="5" type="button" dataOnly="0" labelOnly="1" outline="0" axis="axisRow" fieldPosition="0"/>
    </format>
    <format dxfId="55">
      <pivotArea dataOnly="0" labelOnly="1" fieldPosition="0">
        <references count="1">
          <reference field="5" count="0"/>
        </references>
      </pivotArea>
    </format>
    <format dxfId="54">
      <pivotArea dataOnly="0" labelOnly="1" grandRow="1" outline="0" fieldPosition="0"/>
    </format>
    <format dxfId="53">
      <pivotArea dataOnly="0" labelOnly="1" fieldPosition="0">
        <references count="2">
          <reference field="0" count="1">
            <x v="1"/>
          </reference>
          <reference field="5" count="1" selected="0">
            <x v="0"/>
          </reference>
        </references>
      </pivotArea>
    </format>
    <format dxfId="52">
      <pivotArea dataOnly="0" labelOnly="1" fieldPosition="0">
        <references count="2">
          <reference field="0" count="1">
            <x v="16"/>
          </reference>
          <reference field="5" count="1" selected="0">
            <x v="1"/>
          </reference>
        </references>
      </pivotArea>
    </format>
    <format dxfId="51">
      <pivotArea dataOnly="0" labelOnly="1" fieldPosition="0">
        <references count="2">
          <reference field="0" count="5">
            <x v="4"/>
            <x v="7"/>
            <x v="8"/>
            <x v="9"/>
            <x v="11"/>
          </reference>
          <reference field="5" count="1" selected="0">
            <x v="2"/>
          </reference>
        </references>
      </pivotArea>
    </format>
    <format dxfId="50">
      <pivotArea dataOnly="0" labelOnly="1" fieldPosition="0">
        <references count="2">
          <reference field="0" count="5">
            <x v="2"/>
            <x v="3"/>
            <x v="6"/>
            <x v="12"/>
            <x v="15"/>
          </reference>
          <reference field="5" count="1" selected="0">
            <x v="3"/>
          </reference>
        </references>
      </pivotArea>
    </format>
    <format dxfId="49">
      <pivotArea dataOnly="0" labelOnly="1" fieldPosition="0">
        <references count="2">
          <reference field="0" count="2">
            <x v="5"/>
            <x v="14"/>
          </reference>
          <reference field="5" count="1" selected="0">
            <x v="4"/>
          </reference>
        </references>
      </pivotArea>
    </format>
    <format dxfId="48">
      <pivotArea dataOnly="0" labelOnly="1" fieldPosition="0">
        <references count="2">
          <reference field="0" count="2">
            <x v="0"/>
            <x v="10"/>
          </reference>
          <reference field="5" count="1" selected="0">
            <x v="5"/>
          </reference>
        </references>
      </pivotArea>
    </format>
    <format dxfId="47">
      <pivotArea dataOnly="0" labelOnly="1" fieldPosition="0">
        <references count="1">
          <reference field="12" count="0"/>
        </references>
      </pivotArea>
    </format>
    <format dxfId="46">
      <pivotArea dataOnly="0" labelOnly="1" grandCol="1" outline="0" fieldPosition="0"/>
    </format>
    <format dxfId="45">
      <pivotArea dataOnly="0" labelOnly="1" fieldPosition="0">
        <references count="2">
          <reference field="0" count="1">
            <x v="5"/>
          </reference>
          <reference field="5" count="1" selected="0">
            <x v="4"/>
          </reference>
        </references>
      </pivotArea>
    </format>
    <format dxfId="44">
      <pivotArea dataOnly="0" labelOnly="1" fieldPosition="0">
        <references count="2">
          <reference field="0" count="4">
            <x v="4"/>
            <x v="7"/>
            <x v="8"/>
            <x v="9"/>
          </reference>
          <reference field="5" count="1" selected="0">
            <x v="2"/>
          </reference>
        </references>
      </pivotArea>
    </format>
    <format dxfId="43">
      <pivotArea dataOnly="0" labelOnly="1" fieldPosition="0">
        <references count="2">
          <reference field="0" count="1">
            <x v="16"/>
          </reference>
          <reference field="5" count="1" selected="0">
            <x v="1"/>
          </reference>
        </references>
      </pivotArea>
    </format>
    <format dxfId="42">
      <pivotArea dataOnly="0" labelOnly="1" fieldPosition="0">
        <references count="2">
          <reference field="0" count="1">
            <x v="16"/>
          </reference>
          <reference field="5" count="1" selected="0">
            <x v="1"/>
          </reference>
        </references>
      </pivotArea>
    </format>
    <format dxfId="41">
      <pivotArea dataOnly="0" labelOnly="1" fieldPosition="0">
        <references count="2">
          <reference field="0" count="1">
            <x v="1"/>
          </reference>
          <reference field="5" count="1" selected="0">
            <x v="0"/>
          </reference>
        </references>
      </pivotArea>
    </format>
    <format dxfId="40">
      <pivotArea dataOnly="0" labelOnly="1" fieldPosition="0">
        <references count="2">
          <reference field="0" count="5">
            <x v="2"/>
            <x v="3"/>
            <x v="6"/>
            <x v="12"/>
            <x v="15"/>
          </reference>
          <reference field="5" count="1" selected="0">
            <x v="3"/>
          </reference>
        </references>
      </pivotArea>
    </format>
    <format dxfId="39">
      <pivotArea dataOnly="0" labelOnly="1" fieldPosition="0">
        <references count="2">
          <reference field="0" count="2">
            <x v="5"/>
            <x v="14"/>
          </reference>
          <reference field="5" count="1" selected="0">
            <x v="4"/>
          </reference>
        </references>
      </pivotArea>
    </format>
    <format dxfId="38">
      <pivotArea dataOnly="0" labelOnly="1" fieldPosition="0">
        <references count="2">
          <reference field="0" count="2">
            <x v="5"/>
            <x v="14"/>
          </reference>
          <reference field="5" count="1" selected="0">
            <x v="4"/>
          </reference>
        </references>
      </pivotArea>
    </format>
    <format dxfId="37">
      <pivotArea dataOnly="0" labelOnly="1" fieldPosition="0">
        <references count="2">
          <reference field="0" count="2">
            <x v="0"/>
            <x v="10"/>
          </reference>
          <reference field="5" count="1" selected="0">
            <x v="5"/>
          </reference>
        </references>
      </pivotArea>
    </format>
    <format dxfId="36">
      <pivotArea dataOnly="0" labelOnly="1" fieldPosition="0">
        <references count="2">
          <reference field="0" count="2">
            <x v="0"/>
            <x v="10"/>
          </reference>
          <reference field="5" count="1" selected="0">
            <x v="5"/>
          </reference>
        </references>
      </pivotArea>
    </format>
    <format dxfId="35">
      <pivotArea dataOnly="0" labelOnly="1" fieldPosition="0">
        <references count="2">
          <reference field="0" count="1">
            <x v="0"/>
          </reference>
          <reference field="5" count="1" selected="0">
            <x v="5"/>
          </reference>
        </references>
      </pivotArea>
    </format>
    <format dxfId="34">
      <pivotArea field="0" type="button" dataOnly="0" labelOnly="1" outline="0" axis="axisRow" fieldPosition="1"/>
    </format>
    <format dxfId="33">
      <pivotArea field="0" type="button" dataOnly="0" labelOnly="1" outline="0" axis="axisRow" fieldPosition="1"/>
    </format>
    <format dxfId="32">
      <pivotArea field="0" type="button" dataOnly="0" labelOnly="1" outline="0" axis="axisRow" fieldPosition="1"/>
    </format>
    <format dxfId="31">
      <pivotArea field="0" type="button" dataOnly="0" labelOnly="1" outline="0" axis="axisRow" fieldPosition="1"/>
    </format>
    <format dxfId="30">
      <pivotArea field="0" type="button" dataOnly="0" labelOnly="1" outline="0" axis="axisRow" fieldPosition="1"/>
    </format>
    <format dxfId="29">
      <pivotArea dataOnly="0" labelOnly="1" outline="0" fieldPosition="0">
        <references count="2">
          <reference field="0" count="1">
            <x v="11"/>
          </reference>
          <reference field="5" count="1" selected="0">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86D336B-B565-4B21-AD9F-F99ACCDFF214}" name="PivotTable2" cacheId="0" applyNumberFormats="0" applyBorderFormats="0" applyFontFormats="0" applyPatternFormats="0" applyAlignmentFormats="0" applyWidthHeightFormats="1" dataCaption="Values" grandTotalCaption="Jumlah " updatedVersion="7" minRefreshableVersion="3" useAutoFormatting="1" itemPrintTitles="1" createdVersion="7" indent="0" outline="1" outlineData="1" multipleFieldFilters="0" rowHeaderCaption="Kecamatan" colHeaderCaption="Kategori">
  <location ref="A5:F13" firstHeaderRow="1" firstDataRow="2" firstDataCol="1"/>
  <pivotFields count="16">
    <pivotField dataField="1" showAll="0"/>
    <pivotField showAll="0"/>
    <pivotField showAll="0"/>
    <pivotField showAll="0"/>
    <pivotField showAll="0"/>
    <pivotField axis="axisRow" showAll="0">
      <items count="7">
        <item x="5"/>
        <item x="4"/>
        <item x="3"/>
        <item x="0"/>
        <item x="2"/>
        <item x="1"/>
        <item t="default"/>
      </items>
    </pivotField>
    <pivotField showAll="0"/>
    <pivotField showAll="0"/>
    <pivotField showAll="0"/>
    <pivotField showAll="0"/>
    <pivotField showAll="0"/>
    <pivotField showAll="0"/>
    <pivotField axis="axisCol" showAll="0">
      <items count="5">
        <item x="2"/>
        <item x="0"/>
        <item x="3"/>
        <item x="1"/>
        <item t="default"/>
      </items>
    </pivotField>
    <pivotField showAll="0"/>
    <pivotField showAll="0"/>
    <pivotField showAll="0"/>
  </pivotFields>
  <rowFields count="1">
    <field x="5"/>
  </rowFields>
  <rowItems count="7">
    <i>
      <x/>
    </i>
    <i>
      <x v="1"/>
    </i>
    <i>
      <x v="2"/>
    </i>
    <i>
      <x v="3"/>
    </i>
    <i>
      <x v="4"/>
    </i>
    <i>
      <x v="5"/>
    </i>
    <i t="grand">
      <x/>
    </i>
  </rowItems>
  <colFields count="1">
    <field x="12"/>
  </colFields>
  <colItems count="5">
    <i>
      <x/>
    </i>
    <i>
      <x v="1"/>
    </i>
    <i>
      <x v="2"/>
    </i>
    <i>
      <x v="3"/>
    </i>
    <i t="grand">
      <x/>
    </i>
  </colItems>
  <dataFields count="1">
    <dataField name="Count of Nama Cagar Budaya" fld="0" subtotal="count" baseField="0" baseItem="0"/>
  </dataFields>
  <formats count="23">
    <format dxfId="121">
      <pivotArea dataOnly="0" labelOnly="1" fieldPosition="0">
        <references count="1">
          <reference field="12" count="0"/>
        </references>
      </pivotArea>
    </format>
    <format dxfId="120">
      <pivotArea dataOnly="0" labelOnly="1" grandCol="1" outline="0" fieldPosition="0"/>
    </format>
    <format dxfId="119">
      <pivotArea field="5" type="button" dataOnly="0" labelOnly="1" outline="0" axis="axisRow" fieldPosition="0"/>
    </format>
    <format dxfId="118">
      <pivotArea dataOnly="0" labelOnly="1" fieldPosition="0">
        <references count="1">
          <reference field="12" count="0"/>
        </references>
      </pivotArea>
    </format>
    <format dxfId="117">
      <pivotArea dataOnly="0" labelOnly="1" grandCol="1" outline="0" fieldPosition="0"/>
    </format>
    <format dxfId="116">
      <pivotArea field="5" type="button" dataOnly="0" labelOnly="1" outline="0" axis="axisRow" fieldPosition="0"/>
    </format>
    <format dxfId="115">
      <pivotArea outline="0" collapsedLevelsAreSubtotals="1" fieldPosition="0"/>
    </format>
    <format dxfId="114">
      <pivotArea outline="0" collapsedLevelsAreSubtotals="1" fieldPosition="0"/>
    </format>
    <format dxfId="113">
      <pivotArea dataOnly="0" grandRow="1" fieldPosition="0"/>
    </format>
    <format dxfId="112">
      <pivotArea dataOnly="0" grandRow="1" fieldPosition="0"/>
    </format>
    <format dxfId="111">
      <pivotArea grandRow="1" outline="0" collapsedLevelsAreSubtotals="1" fieldPosition="0"/>
    </format>
    <format dxfId="110">
      <pivotArea outline="0" collapsedLevelsAreSubtotals="1" fieldPosition="0"/>
    </format>
    <format dxfId="109">
      <pivotArea field="5" type="button" dataOnly="0" labelOnly="1" outline="0" axis="axisRow" fieldPosition="0"/>
    </format>
    <format dxfId="108">
      <pivotArea dataOnly="0" labelOnly="1" fieldPosition="0">
        <references count="1">
          <reference field="5" count="0"/>
        </references>
      </pivotArea>
    </format>
    <format dxfId="107">
      <pivotArea dataOnly="0" labelOnly="1" grandRow="1" outline="0" fieldPosition="0"/>
    </format>
    <format dxfId="106">
      <pivotArea dataOnly="0" labelOnly="1" fieldPosition="0">
        <references count="1">
          <reference field="12" count="0"/>
        </references>
      </pivotArea>
    </format>
    <format dxfId="105">
      <pivotArea dataOnly="0" labelOnly="1" grandCol="1" outline="0" fieldPosition="0"/>
    </format>
    <format dxfId="104">
      <pivotArea outline="0" collapsedLevelsAreSubtotals="1" fieldPosition="0"/>
    </format>
    <format dxfId="103">
      <pivotArea field="5" type="button" dataOnly="0" labelOnly="1" outline="0" axis="axisRow" fieldPosition="0"/>
    </format>
    <format dxfId="102">
      <pivotArea dataOnly="0" labelOnly="1" fieldPosition="0">
        <references count="1">
          <reference field="5" count="0"/>
        </references>
      </pivotArea>
    </format>
    <format dxfId="101">
      <pivotArea dataOnly="0" labelOnly="1" grandRow="1" outline="0" fieldPosition="0"/>
    </format>
    <format dxfId="100">
      <pivotArea dataOnly="0" labelOnly="1" fieldPosition="0">
        <references count="1">
          <reference field="12" count="0"/>
        </references>
      </pivotArea>
    </format>
    <format dxfId="99">
      <pivotArea dataOnly="0" labelOnly="1" grandCol="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0BF51B6-BB90-4920-804B-2E96E262ED10}" name="PivotTable4" cacheId="0" applyNumberFormats="0" applyBorderFormats="0" applyFontFormats="0" applyPatternFormats="0" applyAlignmentFormats="0" applyWidthHeightFormats="1" dataCaption="Values" grandTotalCaption="Jumlah" updatedVersion="7" minRefreshableVersion="3" useAutoFormatting="1" itemPrintTitles="1" createdVersion="7" indent="0" outline="1" outlineData="1" multipleFieldFilters="0" rowHeaderCaption="Jenis/Kecamatan">
  <location ref="A33:E53" firstHeaderRow="1" firstDataRow="2" firstDataCol="1"/>
  <pivotFields count="16">
    <pivotField dataField="1" showAll="0"/>
    <pivotField showAll="0"/>
    <pivotField showAll="0"/>
    <pivotField showAll="0"/>
    <pivotField showAll="0"/>
    <pivotField axis="axisRow" showAll="0">
      <items count="7">
        <item x="5"/>
        <item x="4"/>
        <item x="3"/>
        <item x="0"/>
        <item x="2"/>
        <item x="1"/>
        <item t="default"/>
      </items>
    </pivotField>
    <pivotField showAll="0"/>
    <pivotField showAll="0"/>
    <pivotField showAll="0"/>
    <pivotField showAll="0"/>
    <pivotField showAll="0"/>
    <pivotField axis="axisRow" showAll="0">
      <items count="10">
        <item x="1"/>
        <item x="2"/>
        <item x="7"/>
        <item x="4"/>
        <item x="0"/>
        <item x="6"/>
        <item x="8"/>
        <item x="5"/>
        <item x="3"/>
        <item t="default"/>
      </items>
    </pivotField>
    <pivotField showAll="0"/>
    <pivotField axis="axisCol" showAll="0">
      <items count="4">
        <item x="2"/>
        <item x="0"/>
        <item x="1"/>
        <item t="default"/>
      </items>
    </pivotField>
    <pivotField showAll="0"/>
    <pivotField showAll="0"/>
  </pivotFields>
  <rowFields count="2">
    <field x="5"/>
    <field x="11"/>
  </rowFields>
  <rowItems count="19">
    <i>
      <x/>
    </i>
    <i r="1">
      <x v="6"/>
    </i>
    <i>
      <x v="1"/>
    </i>
    <i r="1">
      <x v="8"/>
    </i>
    <i>
      <x v="2"/>
    </i>
    <i r="1">
      <x v="2"/>
    </i>
    <i r="1">
      <x v="3"/>
    </i>
    <i>
      <x v="3"/>
    </i>
    <i r="1">
      <x/>
    </i>
    <i r="1">
      <x v="1"/>
    </i>
    <i r="1">
      <x v="4"/>
    </i>
    <i r="1">
      <x v="8"/>
    </i>
    <i>
      <x v="4"/>
    </i>
    <i r="1">
      <x v="5"/>
    </i>
    <i r="1">
      <x v="7"/>
    </i>
    <i>
      <x v="5"/>
    </i>
    <i r="1">
      <x v="3"/>
    </i>
    <i r="1">
      <x v="8"/>
    </i>
    <i t="grand">
      <x/>
    </i>
  </rowItems>
  <colFields count="1">
    <field x="13"/>
  </colFields>
  <colItems count="4">
    <i>
      <x/>
    </i>
    <i>
      <x v="1"/>
    </i>
    <i>
      <x v="2"/>
    </i>
    <i t="grand">
      <x/>
    </i>
  </colItems>
  <dataFields count="1">
    <dataField name="Count of Nama Cagar Budaya" fld="0" subtotal="count" baseField="0" baseItem="0"/>
  </dataFields>
  <formats count="40">
    <format dxfId="161">
      <pivotArea field="5" type="button" dataOnly="0" labelOnly="1" outline="0" axis="axisRow" fieldPosition="0"/>
    </format>
    <format dxfId="160">
      <pivotArea dataOnly="0" labelOnly="1" fieldPosition="0">
        <references count="1">
          <reference field="13" count="0"/>
        </references>
      </pivotArea>
    </format>
    <format dxfId="159">
      <pivotArea dataOnly="0" labelOnly="1" grandCol="1" outline="0" fieldPosition="0"/>
    </format>
    <format dxfId="158">
      <pivotArea dataOnly="0" labelOnly="1" fieldPosition="0">
        <references count="1">
          <reference field="13" count="0"/>
        </references>
      </pivotArea>
    </format>
    <format dxfId="157">
      <pivotArea dataOnly="0" labelOnly="1" grandCol="1" outline="0" fieldPosition="0"/>
    </format>
    <format dxfId="156">
      <pivotArea outline="0" collapsedLevelsAreSubtotals="1" fieldPosition="0"/>
    </format>
    <format dxfId="155">
      <pivotArea outline="0" collapsedLevelsAreSubtotals="1" fieldPosition="0"/>
    </format>
    <format dxfId="154">
      <pivotArea dataOnly="0" labelOnly="1" grandRow="1" outline="0" fieldPosition="0"/>
    </format>
    <format dxfId="153">
      <pivotArea dataOnly="0" labelOnly="1" grandRow="1" outline="0" fieldPosition="0"/>
    </format>
    <format dxfId="152">
      <pivotArea outline="0" collapsedLevelsAreSubtotals="1" fieldPosition="0"/>
    </format>
    <format dxfId="151">
      <pivotArea field="5" type="button" dataOnly="0" labelOnly="1" outline="0" axis="axisRow" fieldPosition="0"/>
    </format>
    <format dxfId="150">
      <pivotArea dataOnly="0" labelOnly="1" fieldPosition="0">
        <references count="1">
          <reference field="5" count="0"/>
        </references>
      </pivotArea>
    </format>
    <format dxfId="149">
      <pivotArea dataOnly="0" labelOnly="1" grandRow="1" outline="0" fieldPosition="0"/>
    </format>
    <format dxfId="148">
      <pivotArea dataOnly="0" labelOnly="1" fieldPosition="0">
        <references count="2">
          <reference field="5" count="1" selected="0">
            <x v="0"/>
          </reference>
          <reference field="11" count="1">
            <x v="6"/>
          </reference>
        </references>
      </pivotArea>
    </format>
    <format dxfId="147">
      <pivotArea dataOnly="0" labelOnly="1" fieldPosition="0">
        <references count="2">
          <reference field="5" count="1" selected="0">
            <x v="1"/>
          </reference>
          <reference field="11" count="1">
            <x v="8"/>
          </reference>
        </references>
      </pivotArea>
    </format>
    <format dxfId="146">
      <pivotArea dataOnly="0" labelOnly="1" fieldPosition="0">
        <references count="2">
          <reference field="5" count="1" selected="0">
            <x v="2"/>
          </reference>
          <reference field="11" count="2">
            <x v="2"/>
            <x v="3"/>
          </reference>
        </references>
      </pivotArea>
    </format>
    <format dxfId="145">
      <pivotArea dataOnly="0" labelOnly="1" fieldPosition="0">
        <references count="2">
          <reference field="5" count="1" selected="0">
            <x v="3"/>
          </reference>
          <reference field="11" count="4">
            <x v="0"/>
            <x v="1"/>
            <x v="4"/>
            <x v="8"/>
          </reference>
        </references>
      </pivotArea>
    </format>
    <format dxfId="144">
      <pivotArea dataOnly="0" labelOnly="1" fieldPosition="0">
        <references count="2">
          <reference field="5" count="1" selected="0">
            <x v="4"/>
          </reference>
          <reference field="11" count="2">
            <x v="5"/>
            <x v="7"/>
          </reference>
        </references>
      </pivotArea>
    </format>
    <format dxfId="143">
      <pivotArea dataOnly="0" labelOnly="1" fieldPosition="0">
        <references count="2">
          <reference field="5" count="1" selected="0">
            <x v="5"/>
          </reference>
          <reference field="11" count="2">
            <x v="3"/>
            <x v="8"/>
          </reference>
        </references>
      </pivotArea>
    </format>
    <format dxfId="142">
      <pivotArea dataOnly="0" labelOnly="1" fieldPosition="0">
        <references count="1">
          <reference field="13" count="0"/>
        </references>
      </pivotArea>
    </format>
    <format dxfId="141">
      <pivotArea dataOnly="0" labelOnly="1" grandCol="1" outline="0" fieldPosition="0"/>
    </format>
    <format dxfId="140">
      <pivotArea outline="0" collapsedLevelsAreSubtotals="1" fieldPosition="0"/>
    </format>
    <format dxfId="139">
      <pivotArea field="5" type="button" dataOnly="0" labelOnly="1" outline="0" axis="axisRow" fieldPosition="0"/>
    </format>
    <format dxfId="138">
      <pivotArea dataOnly="0" labelOnly="1" fieldPosition="0">
        <references count="1">
          <reference field="5" count="0"/>
        </references>
      </pivotArea>
    </format>
    <format dxfId="137">
      <pivotArea dataOnly="0" labelOnly="1" grandRow="1" outline="0" fieldPosition="0"/>
    </format>
    <format dxfId="136">
      <pivotArea dataOnly="0" labelOnly="1" fieldPosition="0">
        <references count="2">
          <reference field="5" count="1" selected="0">
            <x v="0"/>
          </reference>
          <reference field="11" count="1">
            <x v="6"/>
          </reference>
        </references>
      </pivotArea>
    </format>
    <format dxfId="135">
      <pivotArea dataOnly="0" labelOnly="1" fieldPosition="0">
        <references count="2">
          <reference field="5" count="1" selected="0">
            <x v="1"/>
          </reference>
          <reference field="11" count="1">
            <x v="8"/>
          </reference>
        </references>
      </pivotArea>
    </format>
    <format dxfId="134">
      <pivotArea dataOnly="0" labelOnly="1" fieldPosition="0">
        <references count="2">
          <reference field="5" count="1" selected="0">
            <x v="2"/>
          </reference>
          <reference field="11" count="2">
            <x v="2"/>
            <x v="3"/>
          </reference>
        </references>
      </pivotArea>
    </format>
    <format dxfId="133">
      <pivotArea dataOnly="0" labelOnly="1" fieldPosition="0">
        <references count="2">
          <reference field="5" count="1" selected="0">
            <x v="3"/>
          </reference>
          <reference field="11" count="4">
            <x v="0"/>
            <x v="1"/>
            <x v="4"/>
            <x v="8"/>
          </reference>
        </references>
      </pivotArea>
    </format>
    <format dxfId="132">
      <pivotArea dataOnly="0" labelOnly="1" fieldPosition="0">
        <references count="2">
          <reference field="5" count="1" selected="0">
            <x v="4"/>
          </reference>
          <reference field="11" count="2">
            <x v="5"/>
            <x v="7"/>
          </reference>
        </references>
      </pivotArea>
    </format>
    <format dxfId="131">
      <pivotArea dataOnly="0" labelOnly="1" fieldPosition="0">
        <references count="2">
          <reference field="5" count="1" selected="0">
            <x v="5"/>
          </reference>
          <reference field="11" count="2">
            <x v="3"/>
            <x v="8"/>
          </reference>
        </references>
      </pivotArea>
    </format>
    <format dxfId="130">
      <pivotArea dataOnly="0" labelOnly="1" fieldPosition="0">
        <references count="1">
          <reference field="13" count="0"/>
        </references>
      </pivotArea>
    </format>
    <format dxfId="129">
      <pivotArea dataOnly="0" labelOnly="1" grandCol="1" outline="0" fieldPosition="0"/>
    </format>
    <format dxfId="128">
      <pivotArea dataOnly="0" labelOnly="1" fieldPosition="0">
        <references count="2">
          <reference field="5" count="1" selected="0">
            <x v="2"/>
          </reference>
          <reference field="11" count="1">
            <x v="3"/>
          </reference>
        </references>
      </pivotArea>
    </format>
    <format dxfId="127">
      <pivotArea dataOnly="0" labelOnly="1" fieldPosition="0">
        <references count="2">
          <reference field="5" count="1" selected="0">
            <x v="2"/>
          </reference>
          <reference field="11" count="1">
            <x v="3"/>
          </reference>
        </references>
      </pivotArea>
    </format>
    <format dxfId="126">
      <pivotArea dataOnly="0" labelOnly="1" fieldPosition="0">
        <references count="2">
          <reference field="5" count="1" selected="0">
            <x v="2"/>
          </reference>
          <reference field="11" count="1">
            <x v="3"/>
          </reference>
        </references>
      </pivotArea>
    </format>
    <format dxfId="125">
      <pivotArea dataOnly="0" labelOnly="1" fieldPosition="0">
        <references count="2">
          <reference field="5" count="1" selected="0">
            <x v="2"/>
          </reference>
          <reference field="11" count="1">
            <x v="3"/>
          </reference>
        </references>
      </pivotArea>
    </format>
    <format dxfId="124">
      <pivotArea dataOnly="0" labelOnly="1" fieldPosition="0">
        <references count="2">
          <reference field="5" count="1" selected="0">
            <x v="2"/>
          </reference>
          <reference field="11" count="1">
            <x v="2"/>
          </reference>
        </references>
      </pivotArea>
    </format>
    <format dxfId="123">
      <pivotArea dataOnly="0" labelOnly="1" fieldPosition="0">
        <references count="2">
          <reference field="5" count="1" selected="0">
            <x v="2"/>
          </reference>
          <reference field="11" count="1">
            <x v="2"/>
          </reference>
        </references>
      </pivotArea>
    </format>
    <format dxfId="122">
      <pivotArea dataOnly="0" labelOnly="1" fieldPosition="0">
        <references count="2">
          <reference field="5" count="1" selected="0">
            <x v="2"/>
          </reference>
          <reference field="11"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7DF124-8406-4538-87D9-CC158A219B3A}" name="cabud" displayName="cabud" ref="A1:P17" totalsRowShown="0" headerRowDxfId="185" dataDxfId="184">
  <autoFilter ref="A1:P17" xr:uid="{917DF124-8406-4538-87D9-CC158A219B3A}"/>
  <tableColumns count="16">
    <tableColumn id="1" xr3:uid="{0303FFED-478E-4479-8B3D-40D85B1EF6C0}" name="Nama Cagar Budaya" dataDxfId="183"/>
    <tableColumn id="2" xr3:uid="{8BAC2888-2E23-4855-84A5-899450639F0D}" name="Desa" dataDxfId="182"/>
    <tableColumn id="14" xr3:uid="{10E5CFEE-CB14-4546-97B5-40977CFBA4B0}" name="Kode Satuan Desa / Kelurahan" dataDxfId="181"/>
    <tableColumn id="15" xr3:uid="{2A4B6A6E-2B9E-4D11-8E38-6F03935A5EDF}" name="Satuan" dataDxfId="180">
      <calculatedColumnFormula>VLOOKUP(cabud[[#This Row],[Kode Satuan Desa / Kelurahan]],ini[],2,0)</calculatedColumnFormula>
    </tableColumn>
    <tableColumn id="8" xr3:uid="{21B83E7E-A4E2-41CB-83E3-54C6563C6AAD}" name="Kode Desa" dataDxfId="179">
      <calculatedColumnFormula>VLOOKUP(cabud[[#This Row],[Desa]],ok[],2,0)</calculatedColumnFormula>
    </tableColumn>
    <tableColumn id="3" xr3:uid="{604CDCAA-DB03-416E-8DD7-2A4A39347891}" name="Kecamatan" dataDxfId="178"/>
    <tableColumn id="9" xr3:uid="{F0085C88-0F5C-4285-A364-C23DF5611F28}" name="Kode Kecamtan" dataDxfId="177">
      <calculatedColumnFormula>LEFT(cabud[[#This Row],[Kode Desa]],8)</calculatedColumnFormula>
    </tableColumn>
    <tableColumn id="10" xr3:uid="{14090180-5A2F-43B0-8648-F0FAD78EA574}" name="Kabupaten" dataDxfId="176">
      <calculatedColumnFormula>IF(cabud[[#This Row],[Kode Kabupaten]]="63.11","Balangan","Kalimantan Selatan")</calculatedColumnFormula>
    </tableColumn>
    <tableColumn id="11" xr3:uid="{EBE64F6F-03E8-457D-8A5D-31AD5AD2B9C4}" name="Kode Kabupaten" dataDxfId="175">
      <calculatedColumnFormula>LEFT(cabud[[#This Row],[Kode Desa]],5)</calculatedColumnFormula>
    </tableColumn>
    <tableColumn id="12" xr3:uid="{CB3DB7E9-DAC0-4B3E-BC36-33C5DE926F35}" name="Provinsi" dataDxfId="174">
      <calculatedColumnFormula>IF(cabud[[#This Row],[Kode Prov]]="63.11","Balangan","Kalimantan Selatan")</calculatedColumnFormula>
    </tableColumn>
    <tableColumn id="13" xr3:uid="{A8197801-1192-412B-9FEE-AE4B37B468EC}" name="Kode Prov" dataDxfId="173">
      <calculatedColumnFormula>LEFT(cabud[[#This Row],[Kode Desa]],2)</calculatedColumnFormula>
    </tableColumn>
    <tableColumn id="4" xr3:uid="{6280DF9A-54E8-4F49-89DB-FAD86F8B2062}" name="Jenis" dataDxfId="172"/>
    <tableColumn id="5" xr3:uid="{70D937F2-0542-4F3D-BF94-642171502C8D}" name="Kategori" dataDxfId="171"/>
    <tableColumn id="6" xr3:uid="{54E6677A-8757-4A26-AD35-DEEDE2838E41}" name="Periodisasi" dataDxfId="170"/>
    <tableColumn id="7" xr3:uid="{1A7468D7-356D-41B3-A052-087CACC355BD}" name="Tahun" dataDxfId="169"/>
    <tableColumn id="16" xr3:uid="{6E9CA711-BDE8-4E51-B79D-AE991DB4D06F}" name="Abad" dataDxfId="168">
      <calculatedColumnFormula>VLOOKUP(cabud[[#This Row],[Tahun]],AB[],2,0)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5A7D7A-E79E-4C8C-A471-1D0CA7BEF5DF}" name="ok" displayName="ok" ref="A4:B14" totalsRowShown="0" headerRowCellStyle="Accent5">
  <autoFilter ref="A4:B14" xr:uid="{B4FE1839-45F8-44DB-BACE-D7DDB37EE22B}"/>
  <tableColumns count="2">
    <tableColumn id="1" xr3:uid="{8C691DDB-A300-46F6-BD9A-88836E649017}" name="Desa" dataDxfId="167"/>
    <tableColumn id="2" xr3:uid="{FB20467B-A751-489C-A011-049B16AA2715}" name="Kode Desa" dataDxfId="166" dataCellStyle="20% - Accent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96A630-EA00-49F2-AC79-5D33A4CD290A}" name="ini" displayName="ini" ref="E5:F8" totalsRowShown="0" headerRowDxfId="165" dataDxfId="164">
  <autoFilter ref="E5:F8" xr:uid="{7C96A630-EA00-49F2-AC79-5D33A4CD290A}"/>
  <tableColumns count="2">
    <tableColumn id="1" xr3:uid="{814EC90F-A9BE-4416-9873-662633A8D804}" name="Kode Satuan desa/kel" dataDxfId="163"/>
    <tableColumn id="2" xr3:uid="{D77B657E-422A-4ACB-95A8-5B4CF59B723C}" name="Desa/Kelurahan" dataDxfId="1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45CD01-6E73-4BF8-8FD5-33294368F3BE}" name="AB" displayName="AB" ref="J8:K19" totalsRowShown="0">
  <autoFilter ref="J8:K19" xr:uid="{9645CD01-6E73-4BF8-8FD5-33294368F3BE}"/>
  <tableColumns count="2">
    <tableColumn id="1" xr3:uid="{64EB5286-B750-401D-8ACA-7767FF833A12}" name="A"/>
    <tableColumn id="2" xr3:uid="{CAB5A01C-C2A3-4BEE-9556-FB2ADF39BFE3}" name="B"/>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1716904-B923-4504-8575-D101EBA6ED8D}" name="Table5" displayName="Table5" ref="A1:G14" totalsRowShown="0" headerRowDxfId="8" dataDxfId="7">
  <autoFilter ref="A1:G14" xr:uid="{41716904-B923-4504-8575-D101EBA6ED8D}"/>
  <tableColumns count="7">
    <tableColumn id="1" xr3:uid="{14E0B8D2-AC2E-41A1-B3B8-F284A6428BBC}" name="No" dataDxfId="6"/>
    <tableColumn id="2" xr3:uid="{5A28E202-3FE1-40AC-BE5E-A529B8486B53}" name="Variabel" dataDxfId="5"/>
    <tableColumn id="3" xr3:uid="{4C2AC44B-C420-45F1-80BE-F9B0AC5E985A}" name="Alias" dataDxfId="4"/>
    <tableColumn id="4" xr3:uid="{F71F5A60-026F-4EC0-81D1-BEB3B7F24AC6}" name="Definisi " dataDxfId="3"/>
    <tableColumn id="5" xr3:uid="{6CA7E183-31DE-448E-9850-6A933EC3560B}" name="Referensi" dataDxfId="2"/>
    <tableColumn id="6" xr3:uid="{53333F0E-F125-4537-B0A0-725887311239}" name="Tipe Data" dataDxfId="1"/>
    <tableColumn id="7" xr3:uid="{1FC13F2C-C3B3-4B2E-9C5B-5D86A475A78D}" name="Bentuk Isia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ivotTable" Target="../pivotTables/pivotTable1.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printerSettings" Target="../printerSettings/printerSettings3.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opLeftCell="A2" workbookViewId="0">
      <selection activeCell="B3" sqref="B3"/>
    </sheetView>
  </sheetViews>
  <sheetFormatPr defaultRowHeight="12.75"/>
  <cols>
    <col min="1" max="1" width="71.1640625" customWidth="1"/>
    <col min="2" max="2" width="20.83203125" customWidth="1"/>
    <col min="3" max="3" width="16.6640625" customWidth="1"/>
  </cols>
  <sheetData>
    <row r="1" spans="1:9" ht="57.95" customHeight="1"/>
    <row r="2" spans="1:9" ht="408.95" customHeight="1">
      <c r="I2" s="1" t="s">
        <v>0</v>
      </c>
    </row>
    <row r="3" spans="1:9" ht="45.95" customHeight="1"/>
    <row r="4" spans="1:9" ht="15">
      <c r="A4" s="2" t="s">
        <v>0</v>
      </c>
      <c r="B4" s="2" t="s">
        <v>17</v>
      </c>
      <c r="C4" s="3" t="s">
        <v>18</v>
      </c>
    </row>
    <row r="5" spans="1:9" ht="15">
      <c r="A5" s="2" t="s">
        <v>1</v>
      </c>
      <c r="B5" s="2" t="s">
        <v>17</v>
      </c>
      <c r="C5" s="3" t="s">
        <v>18</v>
      </c>
    </row>
    <row r="6" spans="1:9" ht="15">
      <c r="A6" s="2" t="s">
        <v>2</v>
      </c>
      <c r="B6" s="2" t="s">
        <v>17</v>
      </c>
    </row>
    <row r="7" spans="1:9" ht="15">
      <c r="A7" s="2" t="s">
        <v>3</v>
      </c>
      <c r="B7" s="2" t="s">
        <v>19</v>
      </c>
    </row>
    <row r="8" spans="1:9" ht="15">
      <c r="A8" s="2" t="s">
        <v>4</v>
      </c>
      <c r="B8" s="2" t="s">
        <v>20</v>
      </c>
    </row>
    <row r="9" spans="1:9" ht="15">
      <c r="A9" s="2" t="s">
        <v>5</v>
      </c>
      <c r="B9" s="2" t="s">
        <v>20</v>
      </c>
    </row>
    <row r="10" spans="1:9" ht="15">
      <c r="A10" s="2" t="s">
        <v>6</v>
      </c>
      <c r="B10" s="2" t="s">
        <v>20</v>
      </c>
    </row>
    <row r="11" spans="1:9" ht="15">
      <c r="A11" s="2" t="s">
        <v>7</v>
      </c>
      <c r="B11" s="2" t="s">
        <v>17</v>
      </c>
    </row>
    <row r="12" spans="1:9" ht="15">
      <c r="A12" s="2" t="s">
        <v>8</v>
      </c>
      <c r="B12" s="2" t="s">
        <v>21</v>
      </c>
    </row>
    <row r="13" spans="1:9" ht="15">
      <c r="A13" s="2" t="s">
        <v>9</v>
      </c>
      <c r="B13" s="2" t="s">
        <v>22</v>
      </c>
    </row>
    <row r="14" spans="1:9" ht="15">
      <c r="A14" s="2" t="s">
        <v>10</v>
      </c>
      <c r="B14" s="2" t="s">
        <v>23</v>
      </c>
    </row>
    <row r="15" spans="1:9" ht="15">
      <c r="A15" s="2" t="s">
        <v>11</v>
      </c>
      <c r="B15" s="2" t="s">
        <v>24</v>
      </c>
    </row>
    <row r="16" spans="1:9" ht="15">
      <c r="A16" s="2" t="s">
        <v>12</v>
      </c>
      <c r="B16" s="2" t="s">
        <v>25</v>
      </c>
    </row>
    <row r="17" spans="1:2" ht="15">
      <c r="A17" s="2" t="s">
        <v>13</v>
      </c>
      <c r="B17" s="2" t="s">
        <v>20</v>
      </c>
    </row>
    <row r="18" spans="1:2" ht="15">
      <c r="A18" s="2" t="s">
        <v>14</v>
      </c>
      <c r="B18" s="2" t="s">
        <v>26</v>
      </c>
    </row>
    <row r="19" spans="1:2" ht="15">
      <c r="A19" s="2" t="s">
        <v>15</v>
      </c>
      <c r="B19" s="2" t="s">
        <v>27</v>
      </c>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BB98-5D20-4EDA-8F9B-DD1025AFEFE3}">
  <dimension ref="A1:P17"/>
  <sheetViews>
    <sheetView tabSelected="1" workbookViewId="0">
      <selection activeCell="B16" sqref="B16"/>
    </sheetView>
  </sheetViews>
  <sheetFormatPr defaultRowHeight="12.75"/>
  <cols>
    <col min="1" max="1" width="60.83203125" customWidth="1"/>
    <col min="2" max="2" width="21.1640625" bestFit="1" customWidth="1"/>
    <col min="3" max="5" width="21.1640625" customWidth="1"/>
    <col min="6" max="11" width="19.1640625" customWidth="1"/>
    <col min="12" max="12" width="24.5" customWidth="1"/>
    <col min="13" max="13" width="19.1640625" customWidth="1"/>
    <col min="14" max="14" width="15.83203125" customWidth="1"/>
    <col min="15" max="15" width="16.1640625" customWidth="1"/>
    <col min="16" max="16" width="11.83203125" customWidth="1"/>
  </cols>
  <sheetData>
    <row r="1" spans="1:16" ht="15.75">
      <c r="A1" s="4" t="s">
        <v>34</v>
      </c>
      <c r="B1" s="4" t="s">
        <v>16</v>
      </c>
      <c r="C1" s="4" t="s">
        <v>81</v>
      </c>
      <c r="D1" s="4" t="s">
        <v>76</v>
      </c>
      <c r="E1" s="4" t="s">
        <v>61</v>
      </c>
      <c r="F1" s="4" t="s">
        <v>28</v>
      </c>
      <c r="G1" s="4" t="s">
        <v>71</v>
      </c>
      <c r="H1" s="4" t="s">
        <v>72</v>
      </c>
      <c r="I1" s="4" t="s">
        <v>73</v>
      </c>
      <c r="J1" s="4" t="s">
        <v>74</v>
      </c>
      <c r="K1" s="4" t="s">
        <v>75</v>
      </c>
      <c r="L1" s="4" t="s">
        <v>35</v>
      </c>
      <c r="M1" s="4" t="s">
        <v>45</v>
      </c>
      <c r="N1" s="4" t="s">
        <v>46</v>
      </c>
      <c r="O1" s="4" t="s">
        <v>54</v>
      </c>
      <c r="P1" s="4" t="s">
        <v>100</v>
      </c>
    </row>
    <row r="2" spans="1:16" ht="15.75">
      <c r="A2" s="4" t="s">
        <v>0</v>
      </c>
      <c r="B2" s="4" t="s">
        <v>17</v>
      </c>
      <c r="C2" s="4">
        <v>2</v>
      </c>
      <c r="D2" s="4" t="str">
        <f>VLOOKUP(cabud[[#This Row],[Kode Satuan Desa / Kelurahan]],ini[],2,0)</f>
        <v>Desa</v>
      </c>
      <c r="E2" s="4" t="str">
        <f>VLOOKUP(cabud[[#This Row],[Desa]],ok[],2,0)</f>
        <v>63.11.05.2011</v>
      </c>
      <c r="F2" s="4" t="s">
        <v>18</v>
      </c>
      <c r="G2" s="4" t="str">
        <f>LEFT(cabud[[#This Row],[Kode Desa]],8)</f>
        <v>63.11.05</v>
      </c>
      <c r="H2" s="4" t="str">
        <f>IF(cabud[[#This Row],[Kode Kabupaten]]="63.11","Balangan","Kalimantan Selatan")</f>
        <v>Balangan</v>
      </c>
      <c r="I2" s="4" t="str">
        <f>LEFT(cabud[[#This Row],[Kode Desa]],5)</f>
        <v>63.11</v>
      </c>
      <c r="J2" s="4" t="str">
        <f>IF(cabud[[#This Row],[Kode Prov]]="63.11","Balangan","Kalimantan Selatan")</f>
        <v>Kalimantan Selatan</v>
      </c>
      <c r="K2" s="4" t="str">
        <f>LEFT(cabud[[#This Row],[Kode Desa]],2)</f>
        <v>63</v>
      </c>
      <c r="L2" s="4" t="s">
        <v>36</v>
      </c>
      <c r="M2" s="4" t="s">
        <v>47</v>
      </c>
      <c r="N2" s="4" t="s">
        <v>51</v>
      </c>
      <c r="O2" s="4" t="s">
        <v>55</v>
      </c>
      <c r="P2" s="4" t="str">
        <f>VLOOKUP(cabud[[#This Row],[Tahun]],AB[],2,0)</f>
        <v>Abad 19</v>
      </c>
    </row>
    <row r="3" spans="1:16" ht="15.75">
      <c r="A3" s="4" t="s">
        <v>1</v>
      </c>
      <c r="B3" s="4" t="s">
        <v>17</v>
      </c>
      <c r="C3" s="4">
        <v>2</v>
      </c>
      <c r="D3" s="4" t="str">
        <f>VLOOKUP(cabud[[#This Row],[Kode Satuan Desa / Kelurahan]],ini[],2,0)</f>
        <v>Desa</v>
      </c>
      <c r="E3" s="4" t="str">
        <f>VLOOKUP(cabud[[#This Row],[Desa]],ok[],2,0)</f>
        <v>63.11.05.2011</v>
      </c>
      <c r="F3" s="4" t="s">
        <v>18</v>
      </c>
      <c r="G3" s="4" t="str">
        <f>LEFT(cabud[[#This Row],[Kode Desa]],8)</f>
        <v>63.11.05</v>
      </c>
      <c r="H3" s="4" t="str">
        <f>IF(cabud[[#This Row],[Kode Kabupaten]]="63.11","Balangan","Kalimantan Selatan")</f>
        <v>Balangan</v>
      </c>
      <c r="I3" s="4" t="str">
        <f>LEFT(cabud[[#This Row],[Kode Desa]],5)</f>
        <v>63.11</v>
      </c>
      <c r="J3" s="4" t="str">
        <f>IF(cabud[[#This Row],[Kode Prov]]="63.11","Balangan","Kalimantan Selatan")</f>
        <v>Kalimantan Selatan</v>
      </c>
      <c r="K3" s="4" t="str">
        <f>LEFT(cabud[[#This Row],[Kode Desa]],2)</f>
        <v>63</v>
      </c>
      <c r="L3" s="4" t="s">
        <v>37</v>
      </c>
      <c r="M3" s="4" t="s">
        <v>47</v>
      </c>
      <c r="N3" s="4" t="s">
        <v>51</v>
      </c>
      <c r="O3" s="4" t="s">
        <v>56</v>
      </c>
      <c r="P3" s="4" t="str">
        <f>VLOOKUP(cabud[[#This Row],[Tahun]],AB[],2,0)</f>
        <v>Abad 20</v>
      </c>
    </row>
    <row r="4" spans="1:16" ht="15.75">
      <c r="A4" s="4" t="s">
        <v>2</v>
      </c>
      <c r="B4" s="4" t="s">
        <v>17</v>
      </c>
      <c r="C4" s="4">
        <v>2</v>
      </c>
      <c r="D4" s="4" t="str">
        <f>VLOOKUP(cabud[[#This Row],[Kode Satuan Desa / Kelurahan]],ini[],2,0)</f>
        <v>Desa</v>
      </c>
      <c r="E4" s="4" t="str">
        <f>VLOOKUP(cabud[[#This Row],[Desa]],ok[],2,0)</f>
        <v>63.11.05.2011</v>
      </c>
      <c r="F4" s="4" t="s">
        <v>18</v>
      </c>
      <c r="G4" s="4" t="str">
        <f>LEFT(cabud[[#This Row],[Kode Desa]],8)</f>
        <v>63.11.05</v>
      </c>
      <c r="H4" s="4" t="str">
        <f>IF(cabud[[#This Row],[Kode Kabupaten]]="63.11","Balangan","Kalimantan Selatan")</f>
        <v>Balangan</v>
      </c>
      <c r="I4" s="4" t="str">
        <f>LEFT(cabud[[#This Row],[Kode Desa]],5)</f>
        <v>63.11</v>
      </c>
      <c r="J4" s="4" t="str">
        <f>IF(cabud[[#This Row],[Kode Prov]]="63.11","Balangan","Kalimantan Selatan")</f>
        <v>Kalimantan Selatan</v>
      </c>
      <c r="K4" s="4" t="str">
        <f>LEFT(cabud[[#This Row],[Kode Desa]],2)</f>
        <v>63</v>
      </c>
      <c r="L4" s="4" t="s">
        <v>37</v>
      </c>
      <c r="M4" s="4" t="s">
        <v>47</v>
      </c>
      <c r="N4" s="4" t="s">
        <v>51</v>
      </c>
      <c r="O4" s="4" t="s">
        <v>56</v>
      </c>
      <c r="P4" s="4" t="str">
        <f>VLOOKUP(cabud[[#This Row],[Tahun]],AB[],2,0)</f>
        <v>Abad 20</v>
      </c>
    </row>
    <row r="5" spans="1:16" ht="15.75">
      <c r="A5" s="4" t="s">
        <v>12</v>
      </c>
      <c r="B5" s="4" t="s">
        <v>25</v>
      </c>
      <c r="C5" s="4">
        <v>2</v>
      </c>
      <c r="D5" s="4" t="str">
        <f>VLOOKUP(cabud[[#This Row],[Kode Satuan Desa / Kelurahan]],ini[],2,0)</f>
        <v>Desa</v>
      </c>
      <c r="E5" s="4" t="str">
        <f>VLOOKUP(cabud[[#This Row],[Desa]],ok[],2,0)</f>
        <v>63.11.05.2022</v>
      </c>
      <c r="F5" s="4" t="s">
        <v>18</v>
      </c>
      <c r="G5" s="4" t="str">
        <f>LEFT(cabud[[#This Row],[Kode Desa]],8)</f>
        <v>63.11.05</v>
      </c>
      <c r="H5" s="4" t="str">
        <f>IF(cabud[[#This Row],[Kode Kabupaten]]="63.11","Balangan","Kalimantan Selatan")</f>
        <v>Balangan</v>
      </c>
      <c r="I5" s="4" t="str">
        <f>LEFT(cabud[[#This Row],[Kode Desa]],5)</f>
        <v>63.11</v>
      </c>
      <c r="J5" s="4" t="str">
        <f>IF(cabud[[#This Row],[Kode Prov]]="63.11","Balangan","Kalimantan Selatan")</f>
        <v>Kalimantan Selatan</v>
      </c>
      <c r="K5" s="4" t="str">
        <f>LEFT(cabud[[#This Row],[Kode Desa]],2)</f>
        <v>63</v>
      </c>
      <c r="L5" s="4" t="s">
        <v>38</v>
      </c>
      <c r="M5" s="4" t="s">
        <v>48</v>
      </c>
      <c r="N5" s="4" t="s">
        <v>51</v>
      </c>
      <c r="O5" s="4">
        <v>1930</v>
      </c>
      <c r="P5" s="4" t="str">
        <f>VLOOKUP(cabud[[#This Row],[Tahun]],AB[],2,0)</f>
        <v>Abad 20</v>
      </c>
    </row>
    <row r="6" spans="1:16" ht="15.75">
      <c r="A6" s="4" t="s">
        <v>7</v>
      </c>
      <c r="B6" s="4" t="s">
        <v>17</v>
      </c>
      <c r="C6" s="4">
        <v>2</v>
      </c>
      <c r="D6" s="4" t="str">
        <f>VLOOKUP(cabud[[#This Row],[Kode Satuan Desa / Kelurahan]],ini[],2,0)</f>
        <v>Desa</v>
      </c>
      <c r="E6" s="4" t="str">
        <f>VLOOKUP(cabud[[#This Row],[Desa]],ok[],2,0)</f>
        <v>63.11.05.2011</v>
      </c>
      <c r="F6" s="4" t="s">
        <v>18</v>
      </c>
      <c r="G6" s="4" t="str">
        <f>LEFT(cabud[[#This Row],[Kode Desa]],8)</f>
        <v>63.11.05</v>
      </c>
      <c r="H6" s="4" t="str">
        <f>IF(cabud[[#This Row],[Kode Kabupaten]]="63.11","Balangan","Kalimantan Selatan")</f>
        <v>Balangan</v>
      </c>
      <c r="I6" s="4" t="str">
        <f>LEFT(cabud[[#This Row],[Kode Desa]],5)</f>
        <v>63.11</v>
      </c>
      <c r="J6" s="4" t="str">
        <f>IF(cabud[[#This Row],[Kode Prov]]="63.11","Balangan","Kalimantan Selatan")</f>
        <v>Kalimantan Selatan</v>
      </c>
      <c r="K6" s="4" t="str">
        <f>LEFT(cabud[[#This Row],[Kode Desa]],2)</f>
        <v>63</v>
      </c>
      <c r="L6" s="4" t="s">
        <v>40</v>
      </c>
      <c r="M6" s="4" t="s">
        <v>49</v>
      </c>
      <c r="N6" s="4" t="s">
        <v>51</v>
      </c>
      <c r="O6" s="4">
        <v>1937</v>
      </c>
      <c r="P6" s="4" t="str">
        <f>VLOOKUP(cabud[[#This Row],[Tahun]],AB[],2,0)</f>
        <v>Abad 20</v>
      </c>
    </row>
    <row r="7" spans="1:16" s="41" customFormat="1" ht="15.75">
      <c r="A7" s="40" t="s">
        <v>3</v>
      </c>
      <c r="B7" s="40" t="s">
        <v>19</v>
      </c>
      <c r="C7" s="40">
        <v>1</v>
      </c>
      <c r="D7" s="40" t="str">
        <f>VLOOKUP(cabud[[#This Row],[Kode Satuan Desa / Kelurahan]],ini[],2,0)</f>
        <v>Kelurahan</v>
      </c>
      <c r="E7" s="40" t="str">
        <f>VLOOKUP(cabud[[#This Row],[Desa]],ok[],2,0)</f>
        <v>63.11.07.1001</v>
      </c>
      <c r="F7" s="40" t="s">
        <v>31</v>
      </c>
      <c r="G7" s="40" t="str">
        <f>LEFT(cabud[[#This Row],[Kode Desa]],8)</f>
        <v>63.11.07</v>
      </c>
      <c r="H7" s="40" t="str">
        <f>IF(cabud[[#This Row],[Kode Kabupaten]]="63.11","Balangan","Kalimantan Selatan")</f>
        <v>Balangan</v>
      </c>
      <c r="I7" s="40" t="str">
        <f>LEFT(cabud[[#This Row],[Kode Desa]],5)</f>
        <v>63.11</v>
      </c>
      <c r="J7" s="40" t="str">
        <f>IF(cabud[[#This Row],[Kode Prov]]="63.11","Balangan","Kalimantan Selatan")</f>
        <v>Kalimantan Selatan</v>
      </c>
      <c r="K7" s="40" t="str">
        <f>LEFT(cabud[[#This Row],[Kode Desa]],2)</f>
        <v>63</v>
      </c>
      <c r="L7" s="40" t="s">
        <v>39</v>
      </c>
      <c r="M7" s="40" t="s">
        <v>47</v>
      </c>
      <c r="N7" s="40" t="s">
        <v>52</v>
      </c>
      <c r="O7" s="40" t="s">
        <v>57</v>
      </c>
      <c r="P7" s="40" t="str">
        <f>VLOOKUP(cabud[[#This Row],[Tahun]],AB[],2,0)</f>
        <v>Abad 40 SM</v>
      </c>
    </row>
    <row r="8" spans="1:16" ht="15.75">
      <c r="A8" s="4" t="s">
        <v>11</v>
      </c>
      <c r="B8" s="4" t="s">
        <v>24</v>
      </c>
      <c r="C8" s="4">
        <v>2</v>
      </c>
      <c r="D8" s="4" t="str">
        <f>VLOOKUP(cabud[[#This Row],[Kode Satuan Desa / Kelurahan]],ini[],2,0)</f>
        <v>Desa</v>
      </c>
      <c r="E8" s="4" t="str">
        <f>VLOOKUP(cabud[[#This Row],[Desa]],ok[],2,0)</f>
        <v>63.11.07.2016</v>
      </c>
      <c r="F8" s="4" t="s">
        <v>31</v>
      </c>
      <c r="G8" s="4" t="str">
        <f>LEFT(cabud[[#This Row],[Kode Desa]],8)</f>
        <v>63.11.07</v>
      </c>
      <c r="H8" s="4" t="str">
        <f>IF(cabud[[#This Row],[Kode Kabupaten]]="63.11","Balangan","Kalimantan Selatan")</f>
        <v>Balangan</v>
      </c>
      <c r="I8" s="4" t="str">
        <f>LEFT(cabud[[#This Row],[Kode Desa]],5)</f>
        <v>63.11</v>
      </c>
      <c r="J8" s="4" t="str">
        <f>IF(cabud[[#This Row],[Kode Prov]]="63.11","Balangan","Kalimantan Selatan")</f>
        <v>Kalimantan Selatan</v>
      </c>
      <c r="K8" s="4" t="str">
        <f>LEFT(cabud[[#This Row],[Kode Desa]],2)</f>
        <v>63</v>
      </c>
      <c r="L8" s="4" t="s">
        <v>40</v>
      </c>
      <c r="M8" s="4" t="s">
        <v>49</v>
      </c>
      <c r="N8" s="4" t="s">
        <v>51</v>
      </c>
      <c r="O8" s="4">
        <v>1942</v>
      </c>
      <c r="P8" s="4" t="str">
        <f>VLOOKUP(cabud[[#This Row],[Tahun]],AB[],2,0)</f>
        <v>Abad 20</v>
      </c>
    </row>
    <row r="9" spans="1:16" ht="15.75">
      <c r="A9" s="4" t="s">
        <v>9</v>
      </c>
      <c r="B9" s="4" t="s">
        <v>22</v>
      </c>
      <c r="C9" s="4">
        <v>2</v>
      </c>
      <c r="D9" s="4" t="str">
        <f>VLOOKUP(cabud[[#This Row],[Kode Satuan Desa / Kelurahan]],ini[],2,0)</f>
        <v>Desa</v>
      </c>
      <c r="E9" s="4" t="str">
        <f>VLOOKUP(cabud[[#This Row],[Desa]],ok[],2,0)</f>
        <v>63.11.06.2022</v>
      </c>
      <c r="F9" s="4" t="s">
        <v>29</v>
      </c>
      <c r="G9" s="4" t="str">
        <f>LEFT(cabud[[#This Row],[Kode Desa]],8)</f>
        <v>63.11.06</v>
      </c>
      <c r="H9" s="4" t="str">
        <f>IF(cabud[[#This Row],[Kode Kabupaten]]="63.11","Balangan","Kalimantan Selatan")</f>
        <v>Balangan</v>
      </c>
      <c r="I9" s="4" t="str">
        <f>LEFT(cabud[[#This Row],[Kode Desa]],5)</f>
        <v>63.11</v>
      </c>
      <c r="J9" s="4" t="str">
        <f>IF(cabud[[#This Row],[Kode Prov]]="63.11","Balangan","Kalimantan Selatan")</f>
        <v>Kalimantan Selatan</v>
      </c>
      <c r="K9" s="4" t="str">
        <f>LEFT(cabud[[#This Row],[Kode Desa]],2)</f>
        <v>63</v>
      </c>
      <c r="L9" s="4" t="s">
        <v>41</v>
      </c>
      <c r="M9" s="4" t="s">
        <v>49</v>
      </c>
      <c r="N9" s="4" t="s">
        <v>51</v>
      </c>
      <c r="O9" s="4" t="s">
        <v>58</v>
      </c>
      <c r="P9" s="4" t="str">
        <f>VLOOKUP(cabud[[#This Row],[Tahun]],AB[],2,0)</f>
        <v>Abad 14</v>
      </c>
    </row>
    <row r="10" spans="1:16" ht="15.75">
      <c r="A10" s="4" t="s">
        <v>14</v>
      </c>
      <c r="B10" s="4" t="s">
        <v>26</v>
      </c>
      <c r="C10" s="4">
        <v>1</v>
      </c>
      <c r="D10" s="4" t="str">
        <f>VLOOKUP(cabud[[#This Row],[Kode Satuan Desa / Kelurahan]],ini[],2,0)</f>
        <v>Kelurahan</v>
      </c>
      <c r="E10" s="4" t="str">
        <f>VLOOKUP(cabud[[#This Row],[Desa]],ok[],2,0)</f>
        <v>63.11.06.1019</v>
      </c>
      <c r="F10" s="4" t="s">
        <v>29</v>
      </c>
      <c r="G10" s="4" t="str">
        <f>LEFT(cabud[[#This Row],[Kode Desa]],8)</f>
        <v>63.11.06</v>
      </c>
      <c r="H10" s="4" t="str">
        <f>IF(cabud[[#This Row],[Kode Kabupaten]]="63.11","Balangan","Kalimantan Selatan")</f>
        <v>Balangan</v>
      </c>
      <c r="I10" s="4" t="str">
        <f>LEFT(cabud[[#This Row],[Kode Desa]],5)</f>
        <v>63.11</v>
      </c>
      <c r="J10" s="4" t="str">
        <f>IF(cabud[[#This Row],[Kode Prov]]="63.11","Balangan","Kalimantan Selatan")</f>
        <v>Kalimantan Selatan</v>
      </c>
      <c r="K10" s="4" t="str">
        <f>LEFT(cabud[[#This Row],[Kode Desa]],2)</f>
        <v>63</v>
      </c>
      <c r="L10" s="4" t="s">
        <v>42</v>
      </c>
      <c r="M10" s="4" t="s">
        <v>48</v>
      </c>
      <c r="N10" s="4" t="s">
        <v>51</v>
      </c>
      <c r="O10" s="4" t="s">
        <v>56</v>
      </c>
      <c r="P10" s="4" t="str">
        <f>VLOOKUP(cabud[[#This Row],[Tahun]],AB[],2,0)</f>
        <v>Abad 20</v>
      </c>
    </row>
    <row r="11" spans="1:16" ht="15.75">
      <c r="A11" s="4" t="s">
        <v>4</v>
      </c>
      <c r="B11" s="4" t="s">
        <v>20</v>
      </c>
      <c r="C11" s="4">
        <v>2</v>
      </c>
      <c r="D11" s="4" t="str">
        <f>VLOOKUP(cabud[[#This Row],[Kode Satuan Desa / Kelurahan]],ini[],2,0)</f>
        <v>Desa</v>
      </c>
      <c r="E11" s="4" t="str">
        <f>VLOOKUP(cabud[[#This Row],[Desa]],ok[],2,0)</f>
        <v>63.11.01.2010</v>
      </c>
      <c r="F11" s="4" t="s">
        <v>30</v>
      </c>
      <c r="G11" s="4" t="str">
        <f>LEFT(cabud[[#This Row],[Kode Desa]],8)</f>
        <v>63.11.01</v>
      </c>
      <c r="H11" s="4" t="str">
        <f>IF(cabud[[#This Row],[Kode Kabupaten]]="63.11","Balangan","Kalimantan Selatan")</f>
        <v>Balangan</v>
      </c>
      <c r="I11" s="4" t="str">
        <f>LEFT(cabud[[#This Row],[Kode Desa]],5)</f>
        <v>63.11</v>
      </c>
      <c r="J11" s="4" t="str">
        <f>IF(cabud[[#This Row],[Kode Prov]]="63.11","Balangan","Kalimantan Selatan")</f>
        <v>Kalimantan Selatan</v>
      </c>
      <c r="K11" s="4" t="str">
        <f>LEFT(cabud[[#This Row],[Kode Desa]],2)</f>
        <v>63</v>
      </c>
      <c r="L11" s="4" t="s">
        <v>39</v>
      </c>
      <c r="M11" s="4" t="s">
        <v>47</v>
      </c>
      <c r="N11" s="4" t="s">
        <v>53</v>
      </c>
      <c r="O11" s="4" t="s">
        <v>59</v>
      </c>
      <c r="P11" s="4" t="str">
        <f>VLOOKUP(cabud[[#This Row],[Tahun]],AB[],2,0)</f>
        <v>Abad 15</v>
      </c>
    </row>
    <row r="12" spans="1:16" ht="15.75">
      <c r="A12" s="4" t="s">
        <v>5</v>
      </c>
      <c r="B12" s="4" t="s">
        <v>20</v>
      </c>
      <c r="C12" s="4">
        <v>2</v>
      </c>
      <c r="D12" s="4" t="str">
        <f>VLOOKUP(cabud[[#This Row],[Kode Satuan Desa / Kelurahan]],ini[],2,0)</f>
        <v>Desa</v>
      </c>
      <c r="E12" s="4" t="str">
        <f>VLOOKUP(cabud[[#This Row],[Desa]],ok[],2,0)</f>
        <v>63.11.01.2010</v>
      </c>
      <c r="F12" s="4" t="s">
        <v>30</v>
      </c>
      <c r="G12" s="4" t="str">
        <f>LEFT(cabud[[#This Row],[Kode Desa]],8)</f>
        <v>63.11.01</v>
      </c>
      <c r="H12" s="4" t="str">
        <f>IF(cabud[[#This Row],[Kode Kabupaten]]="63.11","Balangan","Kalimantan Selatan")</f>
        <v>Balangan</v>
      </c>
      <c r="I12" s="4" t="str">
        <f>LEFT(cabud[[#This Row],[Kode Desa]],5)</f>
        <v>63.11</v>
      </c>
      <c r="J12" s="4" t="str">
        <f>IF(cabud[[#This Row],[Kode Prov]]="63.11","Balangan","Kalimantan Selatan")</f>
        <v>Kalimantan Selatan</v>
      </c>
      <c r="K12" s="4" t="str">
        <f>LEFT(cabud[[#This Row],[Kode Desa]],2)</f>
        <v>63</v>
      </c>
      <c r="L12" s="4" t="s">
        <v>39</v>
      </c>
      <c r="M12" s="4" t="s">
        <v>47</v>
      </c>
      <c r="N12" s="4" t="s">
        <v>53</v>
      </c>
      <c r="O12" s="4" t="s">
        <v>59</v>
      </c>
      <c r="P12" s="4" t="str">
        <f>VLOOKUP(cabud[[#This Row],[Tahun]],AB[],2,0)</f>
        <v>Abad 15</v>
      </c>
    </row>
    <row r="13" spans="1:16" ht="15.75">
      <c r="A13" s="4" t="s">
        <v>6</v>
      </c>
      <c r="B13" s="4" t="s">
        <v>20</v>
      </c>
      <c r="C13" s="4">
        <v>2</v>
      </c>
      <c r="D13" s="4" t="str">
        <f>VLOOKUP(cabud[[#This Row],[Kode Satuan Desa / Kelurahan]],ini[],2,0)</f>
        <v>Desa</v>
      </c>
      <c r="E13" s="4" t="str">
        <f>VLOOKUP(cabud[[#This Row],[Desa]],ok[],2,0)</f>
        <v>63.11.01.2010</v>
      </c>
      <c r="F13" s="4" t="s">
        <v>30</v>
      </c>
      <c r="G13" s="4" t="str">
        <f>LEFT(cabud[[#This Row],[Kode Desa]],8)</f>
        <v>63.11.01</v>
      </c>
      <c r="H13" s="4" t="str">
        <f>IF(cabud[[#This Row],[Kode Kabupaten]]="63.11","Balangan","Kalimantan Selatan")</f>
        <v>Balangan</v>
      </c>
      <c r="I13" s="4" t="str">
        <f>LEFT(cabud[[#This Row],[Kode Desa]],5)</f>
        <v>63.11</v>
      </c>
      <c r="J13" s="4" t="str">
        <f>IF(cabud[[#This Row],[Kode Prov]]="63.11","Balangan","Kalimantan Selatan")</f>
        <v>Kalimantan Selatan</v>
      </c>
      <c r="K13" s="4" t="str">
        <f>LEFT(cabud[[#This Row],[Kode Desa]],2)</f>
        <v>63</v>
      </c>
      <c r="L13" s="4" t="s">
        <v>39</v>
      </c>
      <c r="M13" s="4" t="s">
        <v>47</v>
      </c>
      <c r="N13" s="4" t="s">
        <v>53</v>
      </c>
      <c r="O13" s="4" t="s">
        <v>59</v>
      </c>
      <c r="P13" s="4" t="str">
        <f>VLOOKUP(cabud[[#This Row],[Tahun]],AB[],2,0)</f>
        <v>Abad 15</v>
      </c>
    </row>
    <row r="14" spans="1:16" ht="15.75">
      <c r="A14" s="4" t="s">
        <v>8</v>
      </c>
      <c r="B14" s="4" t="s">
        <v>21</v>
      </c>
      <c r="C14" s="4">
        <v>2</v>
      </c>
      <c r="D14" s="4" t="str">
        <f>VLOOKUP(cabud[[#This Row],[Kode Satuan Desa / Kelurahan]],ini[],2,0)</f>
        <v>Desa</v>
      </c>
      <c r="E14" s="4" t="str">
        <f>VLOOKUP(cabud[[#This Row],[Desa]],ok[],2,0)</f>
        <v>63.11.01.2001</v>
      </c>
      <c r="F14" s="4" t="s">
        <v>30</v>
      </c>
      <c r="G14" s="4" t="str">
        <f>LEFT(cabud[[#This Row],[Kode Desa]],8)</f>
        <v>63.11.01</v>
      </c>
      <c r="H14" s="4" t="str">
        <f>IF(cabud[[#This Row],[Kode Kabupaten]]="63.11","Balangan","Kalimantan Selatan")</f>
        <v>Balangan</v>
      </c>
      <c r="I14" s="4" t="str">
        <f>LEFT(cabud[[#This Row],[Kode Desa]],5)</f>
        <v>63.11</v>
      </c>
      <c r="J14" s="4" t="str">
        <f>IF(cabud[[#This Row],[Kode Prov]]="63.11","Balangan","Kalimantan Selatan")</f>
        <v>Kalimantan Selatan</v>
      </c>
      <c r="K14" s="4" t="str">
        <f>LEFT(cabud[[#This Row],[Kode Desa]],2)</f>
        <v>63</v>
      </c>
      <c r="L14" s="4" t="s">
        <v>39</v>
      </c>
      <c r="M14" s="4" t="s">
        <v>49</v>
      </c>
      <c r="N14" s="4" t="s">
        <v>51</v>
      </c>
      <c r="O14" s="4">
        <v>1924</v>
      </c>
      <c r="P14" s="4" t="str">
        <f>VLOOKUP(cabud[[#This Row],[Tahun]],AB[],2,0)</f>
        <v>Abad 20</v>
      </c>
    </row>
    <row r="15" spans="1:16" ht="15.75">
      <c r="A15" s="4" t="s">
        <v>13</v>
      </c>
      <c r="B15" s="4" t="s">
        <v>20</v>
      </c>
      <c r="C15" s="4">
        <v>2</v>
      </c>
      <c r="D15" s="4" t="str">
        <f>VLOOKUP(cabud[[#This Row],[Kode Satuan Desa / Kelurahan]],ini[],2,0)</f>
        <v>Desa</v>
      </c>
      <c r="E15" s="4" t="str">
        <f>VLOOKUP(cabud[[#This Row],[Desa]],ok[],2,0)</f>
        <v>63.11.01.2010</v>
      </c>
      <c r="F15" s="4" t="s">
        <v>30</v>
      </c>
      <c r="G15" s="4" t="str">
        <f>LEFT(cabud[[#This Row],[Kode Desa]],8)</f>
        <v>63.11.01</v>
      </c>
      <c r="H15" s="4" t="str">
        <f>IF(cabud[[#This Row],[Kode Kabupaten]]="63.11","Balangan","Kalimantan Selatan")</f>
        <v>Balangan</v>
      </c>
      <c r="I15" s="4" t="str">
        <f>LEFT(cabud[[#This Row],[Kode Desa]],5)</f>
        <v>63.11</v>
      </c>
      <c r="J15" s="4" t="str">
        <f>IF(cabud[[#This Row],[Kode Prov]]="63.11","Balangan","Kalimantan Selatan")</f>
        <v>Kalimantan Selatan</v>
      </c>
      <c r="K15" s="4" t="str">
        <f>LEFT(cabud[[#This Row],[Kode Desa]],2)</f>
        <v>63</v>
      </c>
      <c r="L15" s="4" t="s">
        <v>43</v>
      </c>
      <c r="M15" s="4" t="s">
        <v>48</v>
      </c>
      <c r="N15" s="4" t="s">
        <v>53</v>
      </c>
      <c r="O15" s="4" t="s">
        <v>60</v>
      </c>
      <c r="P15" s="4" t="str">
        <f>VLOOKUP(cabud[[#This Row],[Tahun]],AB[],2,0)</f>
        <v>Abad 17</v>
      </c>
    </row>
    <row r="16" spans="1:16" ht="15.75">
      <c r="A16" s="4" t="s">
        <v>93</v>
      </c>
      <c r="B16" s="4" t="s">
        <v>23</v>
      </c>
      <c r="C16" s="4">
        <v>2</v>
      </c>
      <c r="D16" s="4" t="str">
        <f>VLOOKUP(cabud[[#This Row],[Kode Satuan Desa / Kelurahan]],ini[],2,0)</f>
        <v>Desa</v>
      </c>
      <c r="E16" s="4" t="str">
        <f>VLOOKUP(cabud[[#This Row],[Desa]],ok[],2,0)</f>
        <v>63.11.04.2006</v>
      </c>
      <c r="F16" s="4" t="s">
        <v>33</v>
      </c>
      <c r="G16" s="4" t="str">
        <f>LEFT(cabud[[#This Row],[Kode Desa]],8)</f>
        <v>63.11.04</v>
      </c>
      <c r="H16" s="4" t="str">
        <f>IF(cabud[[#This Row],[Kode Kabupaten]]="63.11","Balangan","Kalimantan Selatan")</f>
        <v>Balangan</v>
      </c>
      <c r="I16" s="4" t="str">
        <f>LEFT(cabud[[#This Row],[Kode Desa]],5)</f>
        <v>63.11</v>
      </c>
      <c r="J16" s="4" t="str">
        <f>IF(cabud[[#This Row],[Kode Prov]]="63.11","Balangan","Kalimantan Selatan")</f>
        <v>Kalimantan Selatan</v>
      </c>
      <c r="K16" s="4" t="str">
        <f>LEFT(cabud[[#This Row],[Kode Desa]],2)</f>
        <v>63</v>
      </c>
      <c r="L16" s="4" t="s">
        <v>40</v>
      </c>
      <c r="M16" s="4" t="s">
        <v>49</v>
      </c>
      <c r="N16" s="4" t="s">
        <v>51</v>
      </c>
      <c r="O16" s="4">
        <v>1939</v>
      </c>
      <c r="P16" s="4" t="str">
        <f>VLOOKUP(cabud[[#This Row],[Tahun]],AB[],2,0)</f>
        <v>Abad 20</v>
      </c>
    </row>
    <row r="17" spans="1:16" ht="15.75">
      <c r="A17" s="4" t="s">
        <v>15</v>
      </c>
      <c r="B17" s="4" t="s">
        <v>27</v>
      </c>
      <c r="C17" s="4">
        <v>2</v>
      </c>
      <c r="D17" s="4" t="str">
        <f>VLOOKUP(cabud[[#This Row],[Kode Satuan Desa / Kelurahan]],ini[],2,0)</f>
        <v>Desa</v>
      </c>
      <c r="E17" s="4" t="str">
        <f>VLOOKUP(cabud[[#This Row],[Desa]],ok[],2,0)</f>
        <v>63.11.03.2010</v>
      </c>
      <c r="F17" s="4" t="s">
        <v>32</v>
      </c>
      <c r="G17" s="4" t="str">
        <f>LEFT(cabud[[#This Row],[Kode Desa]],8)</f>
        <v>63.11.03</v>
      </c>
      <c r="H17" s="4" t="str">
        <f>IF(cabud[[#This Row],[Kode Kabupaten]]="63.11","Balangan","Kalimantan Selatan")</f>
        <v>Balangan</v>
      </c>
      <c r="I17" s="4" t="str">
        <f>LEFT(cabud[[#This Row],[Kode Desa]],5)</f>
        <v>63.11</v>
      </c>
      <c r="J17" s="4" t="str">
        <f>IF(cabud[[#This Row],[Kode Prov]]="63.11","Balangan","Kalimantan Selatan")</f>
        <v>Kalimantan Selatan</v>
      </c>
      <c r="K17" s="4" t="str">
        <f>LEFT(cabud[[#This Row],[Kode Desa]],2)</f>
        <v>63</v>
      </c>
      <c r="L17" s="4" t="s">
        <v>44</v>
      </c>
      <c r="M17" s="4" t="s">
        <v>50</v>
      </c>
      <c r="N17" s="4" t="s">
        <v>51</v>
      </c>
      <c r="O17" s="4" t="s">
        <v>55</v>
      </c>
      <c r="P17" s="4" t="str">
        <f>VLOOKUP(cabud[[#This Row],[Tahun]],AB[],2,0)</f>
        <v>Abad 19</v>
      </c>
    </row>
  </sheetData>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AB6E-5726-416B-BBF3-B7937602EFC4}">
  <dimension ref="A2:K19"/>
  <sheetViews>
    <sheetView workbookViewId="0">
      <selection activeCell="P9" sqref="P9"/>
    </sheetView>
  </sheetViews>
  <sheetFormatPr defaultRowHeight="12.75"/>
  <cols>
    <col min="1" max="1" width="15" customWidth="1"/>
    <col min="2" max="2" width="17.5" customWidth="1"/>
    <col min="4" max="4" width="11" customWidth="1"/>
    <col min="5" max="5" width="15.5" customWidth="1"/>
    <col min="6" max="6" width="13" customWidth="1"/>
  </cols>
  <sheetData>
    <row r="2" spans="1:11">
      <c r="A2" s="5"/>
      <c r="B2" s="5"/>
      <c r="C2" s="5"/>
    </row>
    <row r="3" spans="1:11">
      <c r="A3" s="5"/>
      <c r="B3" s="5"/>
      <c r="C3" s="5"/>
    </row>
    <row r="4" spans="1:11" ht="15.75">
      <c r="A4" s="6" t="s">
        <v>16</v>
      </c>
      <c r="B4" s="6" t="s">
        <v>61</v>
      </c>
      <c r="C4" s="5"/>
      <c r="D4" s="14"/>
      <c r="E4" s="14"/>
      <c r="F4" s="14"/>
    </row>
    <row r="5" spans="1:11" ht="15.75">
      <c r="A5" s="7" t="s">
        <v>17</v>
      </c>
      <c r="B5" s="8" t="s">
        <v>62</v>
      </c>
      <c r="C5" s="5"/>
      <c r="E5" s="15" t="s">
        <v>77</v>
      </c>
      <c r="F5" s="15" t="s">
        <v>78</v>
      </c>
    </row>
    <row r="6" spans="1:11" ht="15.75">
      <c r="A6" s="9" t="s">
        <v>25</v>
      </c>
      <c r="B6" s="10" t="s">
        <v>63</v>
      </c>
      <c r="C6" s="5"/>
      <c r="E6" s="15">
        <v>1</v>
      </c>
      <c r="F6" s="15" t="s">
        <v>79</v>
      </c>
    </row>
    <row r="7" spans="1:11" ht="15.75">
      <c r="A7" s="7" t="s">
        <v>24</v>
      </c>
      <c r="B7" s="8" t="s">
        <v>64</v>
      </c>
      <c r="C7" s="5"/>
      <c r="E7" s="15">
        <v>2</v>
      </c>
      <c r="F7" s="15" t="s">
        <v>16</v>
      </c>
      <c r="H7" s="16" t="s">
        <v>96</v>
      </c>
    </row>
    <row r="8" spans="1:11" ht="15.75">
      <c r="A8" s="11" t="s">
        <v>22</v>
      </c>
      <c r="B8" s="12" t="s">
        <v>65</v>
      </c>
      <c r="C8" s="5"/>
      <c r="E8" s="15">
        <v>3</v>
      </c>
      <c r="F8" s="15" t="s">
        <v>80</v>
      </c>
      <c r="H8">
        <v>1924</v>
      </c>
      <c r="J8" t="s">
        <v>98</v>
      </c>
      <c r="K8" t="s">
        <v>99</v>
      </c>
    </row>
    <row r="9" spans="1:11" ht="15.75">
      <c r="A9" s="7" t="s">
        <v>26</v>
      </c>
      <c r="B9" s="8" t="s">
        <v>66</v>
      </c>
      <c r="C9" s="5"/>
      <c r="D9" s="14"/>
      <c r="E9" s="14"/>
      <c r="F9" s="14"/>
      <c r="H9">
        <v>1930</v>
      </c>
      <c r="J9">
        <v>1924</v>
      </c>
      <c r="K9" t="s">
        <v>56</v>
      </c>
    </row>
    <row r="10" spans="1:11" ht="15">
      <c r="A10" s="9" t="s">
        <v>20</v>
      </c>
      <c r="B10" s="10" t="s">
        <v>67</v>
      </c>
      <c r="C10" s="5"/>
      <c r="H10">
        <v>1937</v>
      </c>
      <c r="J10">
        <v>1930</v>
      </c>
      <c r="K10" t="s">
        <v>56</v>
      </c>
    </row>
    <row r="11" spans="1:11" ht="15">
      <c r="A11" s="7" t="s">
        <v>21</v>
      </c>
      <c r="B11" s="8" t="s">
        <v>68</v>
      </c>
      <c r="C11" s="5"/>
      <c r="H11">
        <v>1939</v>
      </c>
      <c r="J11">
        <v>1937</v>
      </c>
      <c r="K11" t="s">
        <v>56</v>
      </c>
    </row>
    <row r="12" spans="1:11" ht="15">
      <c r="A12" s="9" t="s">
        <v>23</v>
      </c>
      <c r="B12" s="10" t="s">
        <v>69</v>
      </c>
      <c r="C12" s="5"/>
      <c r="H12">
        <v>1942</v>
      </c>
      <c r="J12">
        <v>1939</v>
      </c>
      <c r="K12" t="s">
        <v>56</v>
      </c>
    </row>
    <row r="13" spans="1:11" ht="15">
      <c r="A13" s="13" t="s">
        <v>27</v>
      </c>
      <c r="B13" s="8" t="s">
        <v>70</v>
      </c>
      <c r="C13" s="5"/>
      <c r="H13" t="s">
        <v>58</v>
      </c>
      <c r="J13">
        <v>1942</v>
      </c>
      <c r="K13" t="s">
        <v>56</v>
      </c>
    </row>
    <row r="14" spans="1:11" ht="15.75">
      <c r="A14" s="29" t="s">
        <v>19</v>
      </c>
      <c r="B14" s="30" t="s">
        <v>95</v>
      </c>
      <c r="H14" t="s">
        <v>57</v>
      </c>
      <c r="J14" t="s">
        <v>58</v>
      </c>
      <c r="K14" t="s">
        <v>101</v>
      </c>
    </row>
    <row r="15" spans="1:11">
      <c r="H15" t="s">
        <v>59</v>
      </c>
      <c r="J15" t="s">
        <v>57</v>
      </c>
      <c r="K15" t="s">
        <v>110</v>
      </c>
    </row>
    <row r="16" spans="1:11">
      <c r="H16" t="s">
        <v>60</v>
      </c>
      <c r="J16" t="s">
        <v>59</v>
      </c>
      <c r="K16" t="s">
        <v>59</v>
      </c>
    </row>
    <row r="17" spans="8:11">
      <c r="H17" t="s">
        <v>55</v>
      </c>
      <c r="J17" t="s">
        <v>60</v>
      </c>
      <c r="K17" t="s">
        <v>60</v>
      </c>
    </row>
    <row r="18" spans="8:11">
      <c r="H18" t="s">
        <v>56</v>
      </c>
      <c r="J18" t="s">
        <v>55</v>
      </c>
      <c r="K18" t="s">
        <v>55</v>
      </c>
    </row>
    <row r="19" spans="8:11">
      <c r="H19" t="s">
        <v>97</v>
      </c>
      <c r="J19" t="s">
        <v>56</v>
      </c>
      <c r="K19" t="s">
        <v>56</v>
      </c>
    </row>
  </sheetData>
  <pageMargins left="0.7" right="0.7" top="0.75" bottom="0.75" header="0.3" footer="0.3"/>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1C32-C507-4ED8-9C19-D8B33FA215A5}">
  <dimension ref="A1:G85"/>
  <sheetViews>
    <sheetView workbookViewId="0">
      <selection sqref="A1:F1"/>
    </sheetView>
  </sheetViews>
  <sheetFormatPr defaultRowHeight="12.75"/>
  <cols>
    <col min="1" max="1" width="32.33203125" customWidth="1"/>
    <col min="2" max="2" width="25.33203125" customWidth="1"/>
    <col min="3" max="3" width="16" customWidth="1"/>
    <col min="4" max="4" width="15.5" customWidth="1"/>
    <col min="5" max="5" width="14.1640625" customWidth="1"/>
    <col min="6" max="6" width="13.5" customWidth="1"/>
    <col min="7" max="7" width="13.83203125" customWidth="1"/>
  </cols>
  <sheetData>
    <row r="1" spans="1:6" ht="19.5" customHeight="1">
      <c r="A1" s="38" t="s">
        <v>85</v>
      </c>
      <c r="B1" s="38"/>
      <c r="C1" s="38"/>
      <c r="D1" s="38"/>
      <c r="E1" s="38"/>
      <c r="F1" s="38"/>
    </row>
    <row r="2" spans="1:6" ht="36.75" customHeight="1">
      <c r="A2" s="38" t="s">
        <v>117</v>
      </c>
      <c r="B2" s="38"/>
      <c r="C2" s="38"/>
      <c r="D2" s="38"/>
      <c r="E2" s="38"/>
      <c r="F2" s="38"/>
    </row>
    <row r="3" spans="1:6" hidden="1"/>
    <row r="5" spans="1:6" hidden="1">
      <c r="A5" s="16" t="s">
        <v>83</v>
      </c>
      <c r="B5" s="16" t="s">
        <v>45</v>
      </c>
    </row>
    <row r="6" spans="1:6" ht="29.25" customHeight="1">
      <c r="A6" s="19" t="s">
        <v>28</v>
      </c>
      <c r="B6" s="20" t="s">
        <v>49</v>
      </c>
      <c r="C6" s="20" t="s">
        <v>47</v>
      </c>
      <c r="D6" s="20" t="s">
        <v>50</v>
      </c>
      <c r="E6" s="20" t="s">
        <v>48</v>
      </c>
      <c r="F6" s="20" t="s">
        <v>84</v>
      </c>
    </row>
    <row r="7" spans="1:6" ht="15">
      <c r="A7" s="18" t="s">
        <v>32</v>
      </c>
      <c r="B7" s="20"/>
      <c r="C7" s="20"/>
      <c r="D7" s="20">
        <v>1</v>
      </c>
      <c r="E7" s="20"/>
      <c r="F7" s="20">
        <v>1</v>
      </c>
    </row>
    <row r="8" spans="1:6" ht="15">
      <c r="A8" s="18" t="s">
        <v>33</v>
      </c>
      <c r="B8" s="20">
        <v>1</v>
      </c>
      <c r="C8" s="20"/>
      <c r="D8" s="20"/>
      <c r="E8" s="20"/>
      <c r="F8" s="20">
        <v>1</v>
      </c>
    </row>
    <row r="9" spans="1:6" ht="15">
      <c r="A9" s="18" t="s">
        <v>30</v>
      </c>
      <c r="B9" s="20">
        <v>1</v>
      </c>
      <c r="C9" s="20">
        <v>3</v>
      </c>
      <c r="D9" s="20"/>
      <c r="E9" s="20">
        <v>1</v>
      </c>
      <c r="F9" s="20">
        <v>5</v>
      </c>
    </row>
    <row r="10" spans="1:6" ht="15">
      <c r="A10" s="18" t="s">
        <v>18</v>
      </c>
      <c r="B10" s="20">
        <v>1</v>
      </c>
      <c r="C10" s="20">
        <v>3</v>
      </c>
      <c r="D10" s="20"/>
      <c r="E10" s="20">
        <v>1</v>
      </c>
      <c r="F10" s="20">
        <v>5</v>
      </c>
    </row>
    <row r="11" spans="1:6" ht="15">
      <c r="A11" s="18" t="s">
        <v>29</v>
      </c>
      <c r="B11" s="20">
        <v>1</v>
      </c>
      <c r="C11" s="20"/>
      <c r="D11" s="20"/>
      <c r="E11" s="20">
        <v>1</v>
      </c>
      <c r="F11" s="20">
        <v>2</v>
      </c>
    </row>
    <row r="12" spans="1:6" ht="17.25" customHeight="1">
      <c r="A12" s="18" t="s">
        <v>31</v>
      </c>
      <c r="B12" s="20">
        <v>1</v>
      </c>
      <c r="C12" s="20">
        <v>1</v>
      </c>
      <c r="D12" s="20"/>
      <c r="E12" s="20"/>
      <c r="F12" s="20">
        <v>2</v>
      </c>
    </row>
    <row r="13" spans="1:6" ht="18" customHeight="1">
      <c r="A13" s="21" t="s">
        <v>84</v>
      </c>
      <c r="B13" s="20">
        <v>5</v>
      </c>
      <c r="C13" s="20">
        <v>7</v>
      </c>
      <c r="D13" s="20">
        <v>1</v>
      </c>
      <c r="E13" s="20">
        <v>3</v>
      </c>
      <c r="F13" s="20">
        <v>16</v>
      </c>
    </row>
    <row r="14" spans="1:6" ht="42" customHeight="1">
      <c r="A14" s="39" t="s">
        <v>86</v>
      </c>
      <c r="B14" s="39"/>
      <c r="C14" s="39"/>
      <c r="D14" s="39"/>
      <c r="E14" s="39"/>
      <c r="F14" s="24"/>
    </row>
    <row r="16" spans="1:6" ht="15.75">
      <c r="A16" s="38" t="s">
        <v>88</v>
      </c>
      <c r="B16" s="38"/>
      <c r="C16" s="38"/>
      <c r="D16" s="38"/>
      <c r="E16" s="38"/>
    </row>
    <row r="17" spans="1:6" ht="34.5" customHeight="1">
      <c r="A17" s="38" t="s">
        <v>89</v>
      </c>
      <c r="B17" s="38"/>
      <c r="C17" s="38"/>
      <c r="D17" s="38"/>
      <c r="E17" s="38"/>
    </row>
    <row r="19" spans="1:6" hidden="1">
      <c r="A19" s="16" t="s">
        <v>83</v>
      </c>
      <c r="B19" s="16" t="s">
        <v>82</v>
      </c>
    </row>
    <row r="20" spans="1:6" ht="29.25" customHeight="1">
      <c r="A20" s="19" t="s">
        <v>28</v>
      </c>
      <c r="B20" s="20" t="s">
        <v>53</v>
      </c>
      <c r="C20" s="20" t="s">
        <v>51</v>
      </c>
      <c r="D20" s="20" t="s">
        <v>52</v>
      </c>
      <c r="E20" s="20" t="s">
        <v>87</v>
      </c>
    </row>
    <row r="21" spans="1:6" ht="15">
      <c r="A21" s="18" t="s">
        <v>32</v>
      </c>
      <c r="B21" s="20"/>
      <c r="C21" s="20">
        <v>1</v>
      </c>
      <c r="D21" s="20"/>
      <c r="E21" s="20">
        <v>1</v>
      </c>
    </row>
    <row r="22" spans="1:6" ht="15">
      <c r="A22" s="18" t="s">
        <v>33</v>
      </c>
      <c r="B22" s="20"/>
      <c r="C22" s="20">
        <v>1</v>
      </c>
      <c r="D22" s="20"/>
      <c r="E22" s="20">
        <v>1</v>
      </c>
    </row>
    <row r="23" spans="1:6" ht="15">
      <c r="A23" s="18" t="s">
        <v>30</v>
      </c>
      <c r="B23" s="20">
        <v>4</v>
      </c>
      <c r="C23" s="20">
        <v>1</v>
      </c>
      <c r="D23" s="20"/>
      <c r="E23" s="20">
        <v>5</v>
      </c>
    </row>
    <row r="24" spans="1:6" ht="15">
      <c r="A24" s="18" t="s">
        <v>18</v>
      </c>
      <c r="B24" s="20"/>
      <c r="C24" s="20">
        <v>5</v>
      </c>
      <c r="D24" s="20"/>
      <c r="E24" s="20">
        <v>5</v>
      </c>
    </row>
    <row r="25" spans="1:6" ht="15">
      <c r="A25" s="18" t="s">
        <v>29</v>
      </c>
      <c r="B25" s="20"/>
      <c r="C25" s="20">
        <v>2</v>
      </c>
      <c r="D25" s="20"/>
      <c r="E25" s="20">
        <v>2</v>
      </c>
    </row>
    <row r="26" spans="1:6" ht="15">
      <c r="A26" s="18" t="s">
        <v>31</v>
      </c>
      <c r="B26" s="20"/>
      <c r="C26" s="20">
        <v>1</v>
      </c>
      <c r="D26" s="20">
        <v>1</v>
      </c>
      <c r="E26" s="20">
        <v>2</v>
      </c>
    </row>
    <row r="27" spans="1:6" ht="22.5" customHeight="1">
      <c r="A27" s="18" t="s">
        <v>87</v>
      </c>
      <c r="B27" s="20">
        <v>4</v>
      </c>
      <c r="C27" s="20">
        <v>11</v>
      </c>
      <c r="D27" s="20">
        <v>1</v>
      </c>
      <c r="E27" s="20">
        <v>16</v>
      </c>
    </row>
    <row r="28" spans="1:6" ht="39" customHeight="1">
      <c r="A28" s="37" t="s">
        <v>86</v>
      </c>
      <c r="B28" s="37"/>
      <c r="C28" s="37"/>
      <c r="D28" s="37"/>
      <c r="E28" s="23"/>
      <c r="F28" s="23"/>
    </row>
    <row r="30" spans="1:6" ht="15.75">
      <c r="A30" s="38" t="s">
        <v>92</v>
      </c>
      <c r="B30" s="38"/>
      <c r="C30" s="38"/>
      <c r="D30" s="38"/>
      <c r="E30" s="38"/>
    </row>
    <row r="31" spans="1:6" ht="35.25" customHeight="1">
      <c r="A31" s="38" t="s">
        <v>89</v>
      </c>
      <c r="B31" s="38"/>
      <c r="C31" s="38"/>
      <c r="D31" s="38"/>
      <c r="E31" s="38"/>
    </row>
    <row r="33" spans="1:5" hidden="1">
      <c r="A33" s="16" t="s">
        <v>83</v>
      </c>
      <c r="B33" s="16" t="s">
        <v>82</v>
      </c>
    </row>
    <row r="34" spans="1:5" ht="34.5" customHeight="1">
      <c r="A34" s="19" t="s">
        <v>91</v>
      </c>
      <c r="B34" s="20" t="s">
        <v>53</v>
      </c>
      <c r="C34" s="20" t="s">
        <v>51</v>
      </c>
      <c r="D34" s="20" t="s">
        <v>52</v>
      </c>
      <c r="E34" s="20" t="s">
        <v>87</v>
      </c>
    </row>
    <row r="35" spans="1:5" ht="15">
      <c r="A35" s="18" t="s">
        <v>32</v>
      </c>
      <c r="B35" s="20"/>
      <c r="C35" s="20">
        <v>1</v>
      </c>
      <c r="D35" s="20"/>
      <c r="E35" s="20">
        <v>1</v>
      </c>
    </row>
    <row r="36" spans="1:5" ht="15">
      <c r="A36" s="22" t="s">
        <v>44</v>
      </c>
      <c r="B36" s="20"/>
      <c r="C36" s="20">
        <v>1</v>
      </c>
      <c r="D36" s="20"/>
      <c r="E36" s="20">
        <v>1</v>
      </c>
    </row>
    <row r="37" spans="1:5" ht="15">
      <c r="A37" s="18" t="s">
        <v>33</v>
      </c>
      <c r="B37" s="20"/>
      <c r="C37" s="20">
        <v>1</v>
      </c>
      <c r="D37" s="20"/>
      <c r="E37" s="20">
        <v>1</v>
      </c>
    </row>
    <row r="38" spans="1:5" ht="15">
      <c r="A38" s="22" t="s">
        <v>40</v>
      </c>
      <c r="B38" s="20"/>
      <c r="C38" s="20">
        <v>1</v>
      </c>
      <c r="D38" s="20"/>
      <c r="E38" s="20">
        <v>1</v>
      </c>
    </row>
    <row r="39" spans="1:5" ht="15">
      <c r="A39" s="18" t="s">
        <v>30</v>
      </c>
      <c r="B39" s="20">
        <v>4</v>
      </c>
      <c r="C39" s="20">
        <v>1</v>
      </c>
      <c r="D39" s="20"/>
      <c r="E39" s="20">
        <v>5</v>
      </c>
    </row>
    <row r="40" spans="1:5" ht="15">
      <c r="A40" s="21" t="s">
        <v>43</v>
      </c>
      <c r="B40" s="20">
        <v>1</v>
      </c>
      <c r="C40" s="20"/>
      <c r="D40" s="20"/>
      <c r="E40" s="20">
        <v>1</v>
      </c>
    </row>
    <row r="41" spans="1:5" ht="33.75" customHeight="1">
      <c r="A41" s="20" t="s">
        <v>39</v>
      </c>
      <c r="B41" s="20">
        <v>3</v>
      </c>
      <c r="C41" s="20">
        <v>1</v>
      </c>
      <c r="D41" s="20"/>
      <c r="E41" s="20">
        <v>4</v>
      </c>
    </row>
    <row r="42" spans="1:5" ht="15">
      <c r="A42" s="18" t="s">
        <v>18</v>
      </c>
      <c r="B42" s="20"/>
      <c r="C42" s="20">
        <v>5</v>
      </c>
      <c r="D42" s="20"/>
      <c r="E42" s="20">
        <v>5</v>
      </c>
    </row>
    <row r="43" spans="1:5" ht="15">
      <c r="A43" s="22" t="s">
        <v>37</v>
      </c>
      <c r="B43" s="20"/>
      <c r="C43" s="20">
        <v>2</v>
      </c>
      <c r="D43" s="20"/>
      <c r="E43" s="20">
        <v>2</v>
      </c>
    </row>
    <row r="44" spans="1:5" ht="15">
      <c r="A44" s="22" t="s">
        <v>38</v>
      </c>
      <c r="B44" s="20"/>
      <c r="C44" s="20">
        <v>1</v>
      </c>
      <c r="D44" s="20"/>
      <c r="E44" s="20">
        <v>1</v>
      </c>
    </row>
    <row r="45" spans="1:5" ht="15">
      <c r="A45" s="22" t="s">
        <v>36</v>
      </c>
      <c r="B45" s="20"/>
      <c r="C45" s="20">
        <v>1</v>
      </c>
      <c r="D45" s="20"/>
      <c r="E45" s="20">
        <v>1</v>
      </c>
    </row>
    <row r="46" spans="1:5" ht="15">
      <c r="A46" s="22" t="s">
        <v>40</v>
      </c>
      <c r="B46" s="20"/>
      <c r="C46" s="20">
        <v>1</v>
      </c>
      <c r="D46" s="20"/>
      <c r="E46" s="20">
        <v>1</v>
      </c>
    </row>
    <row r="47" spans="1:5" ht="15">
      <c r="A47" s="18" t="s">
        <v>29</v>
      </c>
      <c r="B47" s="20"/>
      <c r="C47" s="20">
        <v>2</v>
      </c>
      <c r="D47" s="20"/>
      <c r="E47" s="20">
        <v>2</v>
      </c>
    </row>
    <row r="48" spans="1:5" ht="15">
      <c r="A48" s="22" t="s">
        <v>42</v>
      </c>
      <c r="B48" s="20"/>
      <c r="C48" s="20">
        <v>1</v>
      </c>
      <c r="D48" s="20"/>
      <c r="E48" s="20">
        <v>1</v>
      </c>
    </row>
    <row r="49" spans="1:7" ht="15">
      <c r="A49" s="22" t="s">
        <v>41</v>
      </c>
      <c r="B49" s="20"/>
      <c r="C49" s="20">
        <v>1</v>
      </c>
      <c r="D49" s="20"/>
      <c r="E49" s="20">
        <v>1</v>
      </c>
    </row>
    <row r="50" spans="1:7" ht="15">
      <c r="A50" s="18" t="s">
        <v>31</v>
      </c>
      <c r="B50" s="20"/>
      <c r="C50" s="20">
        <v>1</v>
      </c>
      <c r="D50" s="20">
        <v>1</v>
      </c>
      <c r="E50" s="20">
        <v>2</v>
      </c>
    </row>
    <row r="51" spans="1:7" ht="15">
      <c r="A51" s="22" t="s">
        <v>39</v>
      </c>
      <c r="B51" s="20"/>
      <c r="C51" s="20"/>
      <c r="D51" s="20">
        <v>1</v>
      </c>
      <c r="E51" s="20">
        <v>1</v>
      </c>
    </row>
    <row r="52" spans="1:7" ht="18.75" customHeight="1">
      <c r="A52" s="22" t="s">
        <v>40</v>
      </c>
      <c r="B52" s="20"/>
      <c r="C52" s="20">
        <v>1</v>
      </c>
      <c r="D52" s="20"/>
      <c r="E52" s="20">
        <v>1</v>
      </c>
    </row>
    <row r="53" spans="1:7" ht="20.25" customHeight="1">
      <c r="A53" s="21" t="s">
        <v>87</v>
      </c>
      <c r="B53" s="20">
        <v>4</v>
      </c>
      <c r="C53" s="20">
        <v>11</v>
      </c>
      <c r="D53" s="20">
        <v>1</v>
      </c>
      <c r="E53" s="20">
        <v>16</v>
      </c>
    </row>
    <row r="54" spans="1:7" ht="41.25" customHeight="1">
      <c r="A54" s="37" t="s">
        <v>86</v>
      </c>
      <c r="B54" s="37"/>
      <c r="C54" s="37"/>
      <c r="D54" s="37"/>
      <c r="E54" s="18"/>
    </row>
    <row r="55" spans="1:7" ht="15">
      <c r="A55" s="18"/>
      <c r="B55" s="18"/>
      <c r="C55" s="18"/>
      <c r="D55" s="18"/>
      <c r="E55" s="18"/>
    </row>
    <row r="56" spans="1:7" ht="15.75">
      <c r="A56" s="38" t="s">
        <v>94</v>
      </c>
      <c r="B56" s="38"/>
      <c r="C56" s="38"/>
      <c r="D56" s="38"/>
      <c r="E56" s="38"/>
      <c r="F56" s="38"/>
    </row>
    <row r="57" spans="1:7" ht="28.5" customHeight="1">
      <c r="A57" s="38" t="s">
        <v>90</v>
      </c>
      <c r="B57" s="38"/>
      <c r="C57" s="38"/>
      <c r="D57" s="38"/>
      <c r="E57" s="38"/>
      <c r="F57" s="38"/>
    </row>
    <row r="58" spans="1:7" hidden="1"/>
    <row r="60" spans="1:7" hidden="1">
      <c r="A60" s="16" t="s">
        <v>83</v>
      </c>
      <c r="C60" s="16" t="s">
        <v>45</v>
      </c>
    </row>
    <row r="61" spans="1:7" ht="27" customHeight="1">
      <c r="A61" s="19" t="s">
        <v>28</v>
      </c>
      <c r="B61" s="32" t="s">
        <v>34</v>
      </c>
      <c r="C61" s="20" t="s">
        <v>49</v>
      </c>
      <c r="D61" s="20" t="s">
        <v>47</v>
      </c>
      <c r="E61" s="20" t="s">
        <v>50</v>
      </c>
      <c r="F61" s="20" t="s">
        <v>48</v>
      </c>
      <c r="G61" s="20" t="s">
        <v>84</v>
      </c>
    </row>
    <row r="62" spans="1:7" ht="15">
      <c r="A62" s="18" t="s">
        <v>32</v>
      </c>
      <c r="B62" s="18"/>
      <c r="C62" s="20"/>
      <c r="D62" s="20"/>
      <c r="E62" s="20"/>
      <c r="F62" s="20"/>
      <c r="G62" s="20"/>
    </row>
    <row r="63" spans="1:7" ht="15">
      <c r="B63" s="26" t="s">
        <v>15</v>
      </c>
      <c r="C63" s="20"/>
      <c r="D63" s="20"/>
      <c r="E63" s="20">
        <v>1</v>
      </c>
      <c r="F63" s="20"/>
      <c r="G63" s="20">
        <v>1</v>
      </c>
    </row>
    <row r="64" spans="1:7" ht="15">
      <c r="A64" s="18" t="s">
        <v>33</v>
      </c>
      <c r="B64" s="18"/>
      <c r="C64" s="20"/>
      <c r="D64" s="20"/>
      <c r="E64" s="20"/>
      <c r="F64" s="20"/>
      <c r="G64" s="20"/>
    </row>
    <row r="65" spans="1:7" ht="15">
      <c r="B65" s="17" t="s">
        <v>93</v>
      </c>
      <c r="C65" s="20">
        <v>1</v>
      </c>
      <c r="D65" s="20"/>
      <c r="E65" s="20"/>
      <c r="F65" s="20"/>
      <c r="G65" s="20">
        <v>1</v>
      </c>
    </row>
    <row r="66" spans="1:7" ht="15">
      <c r="A66" s="18" t="s">
        <v>30</v>
      </c>
      <c r="B66" s="18"/>
      <c r="C66" s="20"/>
      <c r="D66" s="20"/>
      <c r="E66" s="20"/>
      <c r="F66" s="20"/>
      <c r="G66" s="20"/>
    </row>
    <row r="67" spans="1:7" ht="15">
      <c r="B67" s="26" t="s">
        <v>13</v>
      </c>
      <c r="C67" s="20"/>
      <c r="D67" s="20"/>
      <c r="E67" s="20"/>
      <c r="F67" s="20">
        <v>1</v>
      </c>
      <c r="G67" s="20">
        <v>1</v>
      </c>
    </row>
    <row r="68" spans="1:7" ht="38.25">
      <c r="B68" s="27" t="s">
        <v>6</v>
      </c>
      <c r="C68" s="20"/>
      <c r="D68" s="20">
        <v>1</v>
      </c>
      <c r="E68" s="20"/>
      <c r="F68" s="20"/>
      <c r="G68" s="20">
        <v>1</v>
      </c>
    </row>
    <row r="69" spans="1:7" ht="38.25">
      <c r="B69" s="27" t="s">
        <v>5</v>
      </c>
      <c r="C69" s="20"/>
      <c r="D69" s="20">
        <v>1</v>
      </c>
      <c r="E69" s="20"/>
      <c r="F69" s="20"/>
      <c r="G69" s="20">
        <v>1</v>
      </c>
    </row>
    <row r="70" spans="1:7" ht="51">
      <c r="B70" s="27" t="s">
        <v>4</v>
      </c>
      <c r="C70" s="20"/>
      <c r="D70" s="20">
        <v>1</v>
      </c>
      <c r="E70" s="20"/>
      <c r="F70" s="20"/>
      <c r="G70" s="20">
        <v>1</v>
      </c>
    </row>
    <row r="71" spans="1:7" ht="15">
      <c r="B71" s="31" t="s">
        <v>8</v>
      </c>
      <c r="C71" s="20">
        <v>1</v>
      </c>
      <c r="D71" s="20"/>
      <c r="E71" s="20"/>
      <c r="F71" s="20"/>
      <c r="G71" s="20">
        <v>1</v>
      </c>
    </row>
    <row r="72" spans="1:7" ht="15">
      <c r="A72" s="18" t="s">
        <v>18</v>
      </c>
      <c r="B72" s="18"/>
      <c r="C72" s="20"/>
      <c r="D72" s="20"/>
      <c r="E72" s="20"/>
      <c r="F72" s="20"/>
      <c r="G72" s="20"/>
    </row>
    <row r="73" spans="1:7" ht="15">
      <c r="B73" s="26" t="s">
        <v>2</v>
      </c>
      <c r="C73" s="20"/>
      <c r="D73" s="20">
        <v>1</v>
      </c>
      <c r="E73" s="20"/>
      <c r="F73" s="20"/>
      <c r="G73" s="20">
        <v>1</v>
      </c>
    </row>
    <row r="74" spans="1:7" ht="15">
      <c r="B74" s="26" t="s">
        <v>12</v>
      </c>
      <c r="C74" s="20"/>
      <c r="D74" s="20"/>
      <c r="E74" s="20"/>
      <c r="F74" s="20">
        <v>1</v>
      </c>
      <c r="G74" s="20">
        <v>1</v>
      </c>
    </row>
    <row r="75" spans="1:7" ht="15">
      <c r="B75" s="26" t="s">
        <v>0</v>
      </c>
      <c r="C75" s="20"/>
      <c r="D75" s="20">
        <v>1</v>
      </c>
      <c r="E75" s="20"/>
      <c r="F75" s="20"/>
      <c r="G75" s="20">
        <v>1</v>
      </c>
    </row>
    <row r="76" spans="1:7" ht="15">
      <c r="B76" s="26" t="s">
        <v>7</v>
      </c>
      <c r="C76" s="20">
        <v>1</v>
      </c>
      <c r="D76" s="20"/>
      <c r="E76" s="20"/>
      <c r="F76" s="20"/>
      <c r="G76" s="20">
        <v>1</v>
      </c>
    </row>
    <row r="77" spans="1:7" ht="15">
      <c r="B77" s="26" t="s">
        <v>1</v>
      </c>
      <c r="C77" s="20"/>
      <c r="D77" s="20">
        <v>1</v>
      </c>
      <c r="E77" s="20"/>
      <c r="F77" s="20"/>
      <c r="G77" s="20">
        <v>1</v>
      </c>
    </row>
    <row r="78" spans="1:7" ht="15">
      <c r="A78" s="18" t="s">
        <v>29</v>
      </c>
      <c r="B78" s="18"/>
      <c r="C78" s="20"/>
      <c r="D78" s="20"/>
      <c r="E78" s="20"/>
      <c r="F78" s="20"/>
      <c r="G78" s="20"/>
    </row>
    <row r="79" spans="1:7" ht="40.5" customHeight="1">
      <c r="B79" s="17" t="s">
        <v>9</v>
      </c>
      <c r="C79" s="20">
        <v>1</v>
      </c>
      <c r="D79" s="20"/>
      <c r="E79" s="20"/>
      <c r="F79" s="20"/>
      <c r="G79" s="20">
        <v>1</v>
      </c>
    </row>
    <row r="80" spans="1:7" ht="38.25">
      <c r="B80" s="25" t="s">
        <v>14</v>
      </c>
      <c r="C80" s="20"/>
      <c r="D80" s="20"/>
      <c r="E80" s="20"/>
      <c r="F80" s="20">
        <v>1</v>
      </c>
      <c r="G80" s="20">
        <v>1</v>
      </c>
    </row>
    <row r="81" spans="1:7" ht="15">
      <c r="A81" s="18" t="s">
        <v>31</v>
      </c>
      <c r="B81" s="18"/>
      <c r="C81" s="20"/>
      <c r="D81" s="20"/>
      <c r="E81" s="20"/>
      <c r="F81" s="20"/>
      <c r="G81" s="20"/>
    </row>
    <row r="82" spans="1:7" ht="24" customHeight="1">
      <c r="B82" s="28" t="s">
        <v>3</v>
      </c>
      <c r="C82" s="20"/>
      <c r="D82" s="20">
        <v>1</v>
      </c>
      <c r="E82" s="20"/>
      <c r="F82" s="20"/>
      <c r="G82" s="20">
        <v>1</v>
      </c>
    </row>
    <row r="83" spans="1:7" ht="25.5">
      <c r="B83" s="25" t="s">
        <v>11</v>
      </c>
      <c r="C83" s="20">
        <v>1</v>
      </c>
      <c r="D83" s="20"/>
      <c r="E83" s="20"/>
      <c r="F83" s="20"/>
      <c r="G83" s="20">
        <v>1</v>
      </c>
    </row>
    <row r="84" spans="1:7" ht="15">
      <c r="A84" s="21" t="s">
        <v>84</v>
      </c>
      <c r="B84" s="21"/>
      <c r="C84" s="20">
        <v>5</v>
      </c>
      <c r="D84" s="20">
        <v>7</v>
      </c>
      <c r="E84" s="20">
        <v>1</v>
      </c>
      <c r="F84" s="20">
        <v>3</v>
      </c>
      <c r="G84" s="20">
        <v>16</v>
      </c>
    </row>
    <row r="85" spans="1:7" ht="40.5" customHeight="1">
      <c r="A85" s="37" t="s">
        <v>86</v>
      </c>
      <c r="B85" s="37"/>
      <c r="C85" s="37"/>
      <c r="D85" s="37"/>
    </row>
  </sheetData>
  <mergeCells count="12">
    <mergeCell ref="A2:F2"/>
    <mergeCell ref="A1:F1"/>
    <mergeCell ref="A17:E17"/>
    <mergeCell ref="A16:E16"/>
    <mergeCell ref="A28:D28"/>
    <mergeCell ref="A14:E14"/>
    <mergeCell ref="A85:D85"/>
    <mergeCell ref="A54:D54"/>
    <mergeCell ref="A30:E30"/>
    <mergeCell ref="A31:E31"/>
    <mergeCell ref="A56:F56"/>
    <mergeCell ref="A57:F57"/>
  </mergeCells>
  <pageMargins left="0.7" right="0.7" top="0.75" bottom="0.75" header="0.3" footer="0.3"/>
  <pageSetup orientation="portrait" horizontalDpi="300" verticalDpi="3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581F-6FDE-4B48-BB8C-1E2D0972421B}">
  <dimension ref="A1:G14"/>
  <sheetViews>
    <sheetView workbookViewId="0">
      <selection activeCell="F20" sqref="F20"/>
    </sheetView>
  </sheetViews>
  <sheetFormatPr defaultRowHeight="15.75"/>
  <cols>
    <col min="1" max="1" width="11" style="4" customWidth="1"/>
    <col min="2" max="2" width="24.6640625" style="4" customWidth="1"/>
    <col min="3" max="3" width="25.5" style="4" customWidth="1"/>
    <col min="4" max="4" width="61.6640625" style="4" customWidth="1"/>
    <col min="5" max="5" width="33.1640625" style="4" customWidth="1"/>
    <col min="6" max="6" width="15.6640625" style="4" customWidth="1"/>
    <col min="7" max="7" width="19.5" style="4" customWidth="1"/>
    <col min="8" max="16384" width="9.33203125" style="4"/>
  </cols>
  <sheetData>
    <row r="1" spans="1:7">
      <c r="A1" s="4" t="s">
        <v>102</v>
      </c>
      <c r="B1" s="4" t="s">
        <v>103</v>
      </c>
      <c r="C1" s="4" t="s">
        <v>104</v>
      </c>
      <c r="D1" s="4" t="s">
        <v>105</v>
      </c>
      <c r="E1" s="4" t="s">
        <v>106</v>
      </c>
      <c r="F1" s="4" t="s">
        <v>108</v>
      </c>
      <c r="G1" s="4" t="s">
        <v>107</v>
      </c>
    </row>
    <row r="2" spans="1:7" ht="150">
      <c r="A2" s="2">
        <v>1</v>
      </c>
      <c r="B2" s="2" t="s">
        <v>109</v>
      </c>
      <c r="C2" s="2" t="s">
        <v>109</v>
      </c>
      <c r="D2" s="33" t="s">
        <v>111</v>
      </c>
      <c r="E2" s="33" t="s">
        <v>112</v>
      </c>
      <c r="F2" s="2" t="s">
        <v>113</v>
      </c>
      <c r="G2" s="34" t="s">
        <v>152</v>
      </c>
    </row>
    <row r="3" spans="1:7" ht="195">
      <c r="A3" s="2">
        <v>2</v>
      </c>
      <c r="B3" s="2" t="s">
        <v>28</v>
      </c>
      <c r="C3" s="34" t="s">
        <v>28</v>
      </c>
      <c r="D3" s="34" t="s">
        <v>114</v>
      </c>
      <c r="E3" s="34" t="s">
        <v>115</v>
      </c>
      <c r="F3" s="33"/>
      <c r="G3" s="33"/>
    </row>
    <row r="4" spans="1:7" ht="60">
      <c r="A4" s="2">
        <v>3</v>
      </c>
      <c r="B4" s="35" t="s">
        <v>118</v>
      </c>
      <c r="C4" s="35" t="s">
        <v>118</v>
      </c>
      <c r="D4" s="36" t="s">
        <v>119</v>
      </c>
      <c r="E4" s="35" t="s">
        <v>120</v>
      </c>
      <c r="F4" s="2"/>
      <c r="G4" s="33"/>
    </row>
    <row r="5" spans="1:7" ht="75">
      <c r="A5" s="2">
        <v>4</v>
      </c>
      <c r="B5" s="35" t="s">
        <v>121</v>
      </c>
      <c r="C5" s="35" t="s">
        <v>121</v>
      </c>
      <c r="D5" s="36" t="s">
        <v>122</v>
      </c>
      <c r="E5" s="35" t="s">
        <v>123</v>
      </c>
      <c r="F5" s="2"/>
      <c r="G5" s="33"/>
    </row>
    <row r="6" spans="1:7" ht="75">
      <c r="A6" s="2">
        <v>5</v>
      </c>
      <c r="B6" s="2" t="s">
        <v>124</v>
      </c>
      <c r="C6" s="2" t="s">
        <v>124</v>
      </c>
      <c r="D6" s="33" t="s">
        <v>125</v>
      </c>
      <c r="E6" s="33" t="s">
        <v>126</v>
      </c>
      <c r="F6" s="2"/>
      <c r="G6" s="33"/>
    </row>
    <row r="7" spans="1:7" ht="60">
      <c r="A7" s="2">
        <v>6</v>
      </c>
      <c r="B7" s="2" t="s">
        <v>127</v>
      </c>
      <c r="C7" s="2" t="s">
        <v>127</v>
      </c>
      <c r="D7" s="33" t="s">
        <v>128</v>
      </c>
      <c r="E7" s="33" t="s">
        <v>129</v>
      </c>
      <c r="F7" s="2"/>
      <c r="G7" s="33"/>
    </row>
    <row r="8" spans="1:7" ht="60">
      <c r="A8" s="2">
        <v>7</v>
      </c>
      <c r="B8" s="2" t="s">
        <v>130</v>
      </c>
      <c r="C8" s="2" t="s">
        <v>130</v>
      </c>
      <c r="D8" s="33" t="s">
        <v>131</v>
      </c>
      <c r="E8" s="33" t="s">
        <v>132</v>
      </c>
      <c r="F8" s="2" t="s">
        <v>113</v>
      </c>
      <c r="G8" s="33" t="s">
        <v>133</v>
      </c>
    </row>
    <row r="9" spans="1:7" ht="60">
      <c r="A9" s="2">
        <v>8</v>
      </c>
      <c r="B9" s="2" t="s">
        <v>134</v>
      </c>
      <c r="C9" s="2" t="s">
        <v>135</v>
      </c>
      <c r="D9" s="33" t="s">
        <v>136</v>
      </c>
      <c r="E9" s="33" t="s">
        <v>137</v>
      </c>
      <c r="F9" s="2"/>
      <c r="G9" s="33"/>
    </row>
    <row r="10" spans="1:7" ht="75">
      <c r="A10" s="2">
        <v>9</v>
      </c>
      <c r="B10" s="2" t="s">
        <v>138</v>
      </c>
      <c r="C10" s="2" t="s">
        <v>138</v>
      </c>
      <c r="D10" s="33" t="s">
        <v>139</v>
      </c>
      <c r="E10" s="33" t="s">
        <v>140</v>
      </c>
      <c r="F10" s="2"/>
      <c r="G10" s="33"/>
    </row>
    <row r="11" spans="1:7" ht="300">
      <c r="A11" s="2">
        <v>10</v>
      </c>
      <c r="B11" s="2" t="s">
        <v>141</v>
      </c>
      <c r="C11" s="2" t="s">
        <v>142</v>
      </c>
      <c r="D11" s="33" t="s">
        <v>143</v>
      </c>
      <c r="E11" s="33" t="s">
        <v>144</v>
      </c>
      <c r="F11" s="2"/>
      <c r="G11" s="33" t="s">
        <v>145</v>
      </c>
    </row>
    <row r="12" spans="1:7" ht="195">
      <c r="A12" s="2">
        <v>11</v>
      </c>
      <c r="B12" s="2" t="s">
        <v>28</v>
      </c>
      <c r="C12" s="2" t="s">
        <v>28</v>
      </c>
      <c r="D12" s="33" t="s">
        <v>146</v>
      </c>
      <c r="E12" s="33" t="s">
        <v>115</v>
      </c>
      <c r="F12" s="2"/>
      <c r="G12" s="33" t="s">
        <v>116</v>
      </c>
    </row>
    <row r="13" spans="1:7" ht="195">
      <c r="A13" s="2">
        <v>12</v>
      </c>
      <c r="B13" s="2" t="s">
        <v>79</v>
      </c>
      <c r="C13" s="2" t="s">
        <v>147</v>
      </c>
      <c r="D13" s="33" t="s">
        <v>148</v>
      </c>
      <c r="E13" s="33" t="s">
        <v>149</v>
      </c>
      <c r="F13" s="2"/>
      <c r="G13" s="33" t="s">
        <v>116</v>
      </c>
    </row>
    <row r="14" spans="1:7" ht="195">
      <c r="A14" s="2">
        <v>13</v>
      </c>
      <c r="B14" s="2" t="s">
        <v>16</v>
      </c>
      <c r="C14" s="2" t="s">
        <v>16</v>
      </c>
      <c r="D14" s="33" t="s">
        <v>150</v>
      </c>
      <c r="E14" s="33" t="s">
        <v>151</v>
      </c>
      <c r="F14" s="2"/>
      <c r="G14" s="33" t="s">
        <v>116</v>
      </c>
    </row>
  </sheetData>
  <pageMargins left="0.7" right="0.7" top="0.75" bottom="0.75" header="0.3" footer="0.3"/>
  <pageSetup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1</vt:lpstr>
      <vt:lpstr>Sheet2</vt:lpstr>
      <vt:lpstr>kode</vt:lpstr>
      <vt:lpstr>tabel data</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2025-05-28T07:32:48Z</dcterms:created>
  <dcterms:modified xsi:type="dcterms:W3CDTF">2025-06-17T06:52:43Z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2025-05-28T00:00:00Z</vt:filetime>
  </property>
  <property fmtid="{D5CDD505-2E9C-101B-9397-08002B2CF9AE}" pid="3" name="Creator">
    <vt:lpwstr>Nitro PDF Pro 14 (14.37.2.0)</vt:lpwstr>
  </property>
  <property fmtid="{D5CDD505-2E9C-101B-9397-08002B2CF9AE}" pid="4" name="LastSaved">
    <vt:filetime>2025-05-28T00:00:00Z</vt:filetime>
  </property>
</Properties>
</file>